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oppalveluto365-my.sharepoint.com/personal/nina_nurminen_op_fi/Documents/Työpöytä/"/>
    </mc:Choice>
  </mc:AlternateContent>
  <xr:revisionPtr revIDLastSave="0" documentId="8_{7B3F98EB-A0E9-482C-A8F7-BD59E14C32C2}" xr6:coauthVersionLast="47" xr6:coauthVersionMax="47" xr10:uidLastSave="{00000000-0000-0000-0000-000000000000}"/>
  <bookViews>
    <workbookView xWindow="28690" yWindow="-110" windowWidth="29020" windowHeight="15820" tabRatio="791" xr2:uid="{00000000-000D-0000-FFFF-FFFF00000000}"/>
  </bookViews>
  <sheets>
    <sheet name="Table of contents" sheetId="1" r:id="rId1"/>
    <sheet name="Table 1.1" sheetId="2" r:id="rId2"/>
    <sheet name="Table 1.2" sheetId="4" r:id="rId3"/>
    <sheet name="Table 1.3" sheetId="5" r:id="rId4"/>
    <sheet name="Table 1.4" sheetId="7" r:id="rId5"/>
    <sheet name="Table 1.5" sheetId="6" r:id="rId6"/>
    <sheet name="Table 1.6 &amp; 1.7" sheetId="22" r:id="rId7"/>
  </sheets>
  <externalReferences>
    <externalReference r:id="rId8"/>
    <externalReference r:id="rId9"/>
  </externalReferences>
  <definedNames>
    <definedName name="_Hlk69478615" localSheetId="3">'Table 1.3'!#REF!</definedName>
    <definedName name="_Order1" hidden="1">255</definedName>
    <definedName name="_Order2" hidden="1">255</definedName>
    <definedName name="ACCCODE1">#REF!</definedName>
    <definedName name="area">#REF!</definedName>
    <definedName name="AREA1">#REF!</definedName>
    <definedName name="Area2">#REF!</definedName>
    <definedName name="Currency">[1]Cover!$C$2</definedName>
    <definedName name="D0_Unit">[1]Cover!$C$6</definedName>
    <definedName name="DataType">[1]Cover!$C$4</definedName>
    <definedName name="Datatype_Code">[1]Cover!$C$5</definedName>
    <definedName name="EiRaportoitavaa">[2]Yleistiedot!$B$23</definedName>
    <definedName name="FINSTMT_IFRS">[1]Cover!$C$11</definedName>
    <definedName name="Header">[2]Header!$A$3</definedName>
    <definedName name="hierarkia">[1]Cover!$C$7</definedName>
    <definedName name="IASbs">#REF!</definedName>
    <definedName name="IASTATU">#REF!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annosTekstit">OFFSET([2]Kaannokset!$A$1,0,0,COUNTA([2]Kaannokset!$A:$A),3)</definedName>
    <definedName name="Kielet">[2]Yleistiedot!$A$49:$A$50</definedName>
    <definedName name="Kommentit">OFFSET([2]Kommentit!$A$2,0,0,COUNTA([2]Kommentit!$A:$A),4)</definedName>
    <definedName name="Period">[1]Cover!$C$30</definedName>
    <definedName name="Raportoija">[2]Yleistiedot!$B$9</definedName>
    <definedName name="RaportoijanNimi">[2]Yleistiedot!$B$27</definedName>
    <definedName name="RaportoijanPuhelin">[2]Yleistiedot!$B$29</definedName>
    <definedName name="RaportoijanSPostiOsoite">[2]Yleistiedot!$B$28</definedName>
    <definedName name="Raportointipvm">[2]Yleistiedot!$B$15</definedName>
    <definedName name="RepTables">OFFSET([2]TableView!$A$1,1,0,COUNTA([2]TableView!$A:$A)-1,5)</definedName>
    <definedName name="rowformat1">#REF!</definedName>
    <definedName name="rowformat10">#REF!</definedName>
    <definedName name="rowformat11">#REF!</definedName>
    <definedName name="rowformat12">#REF!</definedName>
    <definedName name="rowformat13">#REF!</definedName>
    <definedName name="rowformat14">#REF!</definedName>
    <definedName name="rowformat15">#REF!</definedName>
    <definedName name="rowformat2">#REF!</definedName>
    <definedName name="rowformat3">#REF!</definedName>
    <definedName name="rowformat4">#REF!</definedName>
    <definedName name="rowformat5">#REF!</definedName>
    <definedName name="rowformat6">#REF!</definedName>
    <definedName name="rowformat7">#REF!</definedName>
    <definedName name="rowformat8">#REF!</definedName>
    <definedName name="rowformat9">#REF!</definedName>
    <definedName name="rt_CheckCol">OFFSET([2]Tarkistukset!$A:$A,1,4,COUNTA([2]Tarkistukset!$A:$A)-1,1)</definedName>
    <definedName name="rt_CheckTable">OFFSET([2]Tarkistukset!$A$1,0,0,COUNTA([2]Tarkistukset!$A:$A),COUNTA([2]Tarkistukset!$1:$1))</definedName>
    <definedName name="SAPBEXhrIndnt" hidden="1">1</definedName>
    <definedName name="SAPBEXrevision" hidden="1">2</definedName>
    <definedName name="SAPBEXsysID" hidden="1">"EBI"</definedName>
    <definedName name="SAPBEXwbID" hidden="1">"4TK6035EHKZ2TQ7OZCCVUZUWB"</definedName>
    <definedName name="sp_Language">[2]Yleistiedot!$B$1</definedName>
    <definedName name="sp_Version" hidden="1">[2]Yleistiedot!$C$38</definedName>
    <definedName name="Systeemitunnus">[2]Yleistiedot!$B$2</definedName>
    <definedName name="Tapahtumakoodi">[2]Yleistiedot!$B$19</definedName>
    <definedName name="Tiedonajankohta">[2]Yleistiedot!$B$17</definedName>
    <definedName name="Tiedonantajataso">[2]Yleistiedot!$B$7</definedName>
    <definedName name="Tiedonvastaanottaja">[2]Yleistiedot!$D$32</definedName>
    <definedName name="_xlnm.Print_Area" localSheetId="1">'Table 1.1'!$A$1:$C$39</definedName>
    <definedName name="_xlnm.Print_Area" localSheetId="2">'Table 1.2'!$A$1:$E$63</definedName>
    <definedName name="_xlnm.Print_Area" localSheetId="3">'Table 1.3'!$A$1:$D$40</definedName>
    <definedName name="_xlnm.Print_Area" localSheetId="4">'Table 1.4'!$A$1:$G$54</definedName>
    <definedName name="_xlnm.Print_Area" localSheetId="5">'Table 1.5'!$A$1:$D$25</definedName>
    <definedName name="_xlnm.Print_Area" localSheetId="6">'Table 1.6 &amp; 1.7'!$A$1:$J$64</definedName>
    <definedName name="_xlnm.Print_Area" localSheetId="0">'Table of contents'!$A$1:$B$14</definedName>
    <definedName name="Year">[1]Cover!$C$27</definedName>
    <definedName name="YksilointitunnuksenTyyppi">[2]Yleistiedot!$B$11</definedName>
    <definedName name="Yksilointitunnus">[2]Yleistiedot!$B$13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4" l="1"/>
  <c r="D37" i="4"/>
  <c r="C37" i="4"/>
  <c r="C34" i="2"/>
  <c r="C25" i="2"/>
  <c r="C29" i="2" s="1"/>
  <c r="C35" i="2" s="1"/>
  <c r="C18" i="2"/>
  <c r="B18" i="2"/>
  <c r="B25" i="2" s="1"/>
  <c r="B17" i="2"/>
  <c r="B16" i="2"/>
  <c r="B15" i="2"/>
  <c r="C28" i="7"/>
  <c r="C29" i="7"/>
  <c r="B34" i="2"/>
  <c r="C9" i="5"/>
  <c r="C19" i="5"/>
  <c r="D16" i="5"/>
  <c r="C16" i="5"/>
  <c r="B29" i="2" l="1"/>
  <c r="B35" i="2" l="1"/>
</calcChain>
</file>

<file path=xl/sharedStrings.xml><?xml version="1.0" encoding="utf-8"?>
<sst xmlns="http://schemas.openxmlformats.org/spreadsheetml/2006/main" count="298" uniqueCount="257">
  <si>
    <t>Table of Contents</t>
  </si>
  <si>
    <t>OP Amalgamation’s own funds and capital adequacy</t>
  </si>
  <si>
    <t>Table 1.1</t>
  </si>
  <si>
    <t>Own funds</t>
  </si>
  <si>
    <t>Table 1.2</t>
  </si>
  <si>
    <t>Overview of total risk exposure amounts (EU OV1)</t>
  </si>
  <si>
    <t>Table 1.3</t>
  </si>
  <si>
    <t>Capital Ratios</t>
  </si>
  <si>
    <t>Table 1.4</t>
  </si>
  <si>
    <t>Key Metrics template (EU KM1)</t>
  </si>
  <si>
    <t>Table 1.5</t>
  </si>
  <si>
    <t>Financial conglomerates information on own funds and capital adequacy ratio (EU INS2)</t>
  </si>
  <si>
    <t>Quantitative information of LCR (EU LIQ1)</t>
  </si>
  <si>
    <t>Qualitative information on LCR (EU LIQB)</t>
  </si>
  <si>
    <t>1 OP amalgamation’s own funds and capital adequacy</t>
  </si>
  <si>
    <t>This report discloses a summary of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of member cooperative banks, it is not directly comparable with other information disclosed on OP Financial Group. The Report is unaudited.</t>
  </si>
  <si>
    <t>OP Financial Group’s risk management practices and goals can be found in OP Financial Group’s Capital Adequacy and Risk Management Report 2022. OP Financial Group’s Corporate Governance and steering systems are available on websites covering respective issues (op.fi &gt; OP Financial Group &gt; About us &gt; Corporate Governance) and in OP Financial Group’s Corporate Governance Statement.</t>
  </si>
  <si>
    <t>A description of the remuneration schemes and practices can be found in Note 10 in the financial statement 2022, OP Financial Group’s website dealing with remuneration (op.fi &gt; OP Financial Group &gt; About us &gt; Corporate governance &gt; Remuneration) as well as in OP Financial Group’s Remuneration Policy for Governing Bodies, Remuneration Report for Governing Bodies 2022 and Corporate Governance Statement.</t>
  </si>
  <si>
    <t>1.1 Own Funds</t>
  </si>
  <si>
    <t>EUR million</t>
  </si>
  <si>
    <t>31 Dec 2022</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</si>
  <si>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</si>
  <si>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</si>
  <si>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</si>
  <si>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</si>
  <si>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</si>
  <si>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</si>
  <si>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</si>
  <si>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</si>
  <si>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</si>
  <si>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</si>
  <si>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</si>
  <si>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</si>
  <si>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</si>
  <si>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</si>
  <si>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</si>
  <si>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</si>
  <si>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</si>
  <si>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</si>
  <si>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</si>
  <si>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1.2 Overview of total risk exposure amounts (EU OV1)</t>
  </si>
  <si>
    <t>Total risk exposure amounts (TREA)</t>
  </si>
  <si>
    <t>Total own funds requirements</t>
  </si>
  <si>
    <t>a</t>
  </si>
  <si>
    <t>b</t>
  </si>
  <si>
    <t>c</t>
  </si>
  <si>
    <t>30 Sep 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</si>
  <si>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</si>
  <si>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</si>
  <si>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</si>
  <si>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</si>
  <si>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</si>
  <si>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</si>
  <si>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</si>
  <si>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</si>
  <si>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</si>
  <si>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</si>
  <si>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</si>
  <si>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</si>
  <si>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</si>
  <si>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</si>
  <si>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</si>
  <si>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</si>
  <si>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</si>
  <si>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</si>
  <si>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</si>
  <si>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</si>
  <si>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</si>
  <si>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</si>
  <si>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</si>
  <si>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</si>
  <si>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</si>
  <si>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</si>
  <si>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</si>
  <si>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</si>
  <si>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</si>
  <si>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</si>
  <si>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</si>
  <si>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</si>
  <si>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</si>
  <si>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24b</t>
  </si>
  <si>
    <t>Other risks</t>
  </si>
  <si>
    <t>Total</t>
  </si>
  <si>
    <t xml:space="preserve">The future changes in the EU Capital Requirements Regulation (CRR3), which will implement the final elements of Basel III, are assessed to not have a substantial effect on the capital adequacy of OP Financial Group. The changes should take effect in 2025. </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</si>
  <si>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</si>
  <si>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</si>
  <si>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</si>
  <si>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</si>
  <si>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</si>
  <si>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</si>
  <si>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</si>
  <si>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</si>
  <si>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</si>
  <si>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</si>
  <si>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</si>
  <si>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</si>
  <si>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</si>
  <si>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</si>
  <si>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</si>
  <si>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</si>
  <si>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</si>
  <si>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</si>
  <si>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</si>
  <si>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</si>
  <si>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</si>
  <si>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</si>
  <si>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</si>
  <si>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</si>
  <si>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</si>
  <si>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</si>
  <si>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</si>
  <si>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</si>
  <si>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</si>
  <si>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</si>
  <si>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</si>
  <si>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</si>
  <si>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</si>
  <si>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</si>
  <si>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</si>
  <si>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</si>
  <si>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</si>
  <si>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</si>
  <si>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</si>
  <si>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</si>
  <si>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</si>
  <si>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</si>
  <si>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</si>
  <si>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</si>
  <si>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</si>
  <si>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</si>
  <si>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</si>
  <si>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</si>
  <si>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</si>
  <si>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</si>
  <si>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</si>
  <si>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</si>
  <si>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</si>
  <si>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</si>
  <si>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</si>
  <si>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</si>
  <si>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</si>
  <si>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</si>
  <si>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</si>
  <si>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</si>
  <si>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</si>
  <si>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</si>
  <si>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</si>
  <si>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</si>
  <si>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</si>
  <si>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</si>
  <si>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</si>
  <si>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</si>
  <si>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</si>
  <si>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</si>
  <si>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</si>
  <si>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</si>
  <si>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</si>
  <si>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</si>
  <si>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</si>
  <si>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</si>
  <si>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</si>
  <si>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</si>
  <si>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</si>
  <si>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</si>
  <si>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</si>
  <si>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</si>
  <si>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</si>
  <si>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</si>
  <si>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</si>
  <si>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</si>
  <si>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</si>
  <si>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</si>
  <si>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</si>
  <si>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</si>
  <si>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</si>
  <si>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</si>
  <si>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</si>
  <si>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</si>
  <si>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</si>
  <si>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</si>
  <si>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</si>
  <si>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</si>
  <si>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</si>
  <si>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</si>
  <si>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</si>
  <si>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</si>
  <si>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</si>
  <si>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</si>
  <si>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</si>
  <si>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</si>
  <si>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</si>
  <si>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</si>
  <si>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</si>
  <si>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</si>
  <si>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</si>
  <si>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</si>
  <si>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</si>
  <si>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</si>
  <si>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</si>
  <si>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</si>
  <si>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</si>
  <si>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</si>
  <si>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</si>
  <si>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</si>
  <si>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</si>
  <si>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</si>
  <si>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</si>
  <si>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</si>
  <si>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</si>
  <si>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</si>
  <si>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</si>
  <si>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</si>
  <si>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</si>
  <si>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</si>
  <si>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</si>
  <si>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</si>
  <si>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</si>
  <si>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</si>
  <si>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</si>
  <si>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</si>
  <si>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</si>
  <si>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</si>
  <si>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The Liquidity Coverage Ratio (LCR)</t>
  </si>
  <si>
    <t>Concentration of funding and liquidity sources</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</si>
  <si>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</si>
  <si>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Composition of HQLA</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</si>
  <si>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</si>
  <si>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</si>
  <si>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Currency mismatch in the LCR:</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</si>
  <si>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</si>
  <si>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General credit risk adjustments</t>
  </si>
  <si>
    <t>31 March 2023</t>
  </si>
  <si>
    <t>Other items included in Banking’s Tier 1 and Tier 2 capital</t>
  </si>
  <si>
    <t>** Total risk exposure amount x 14.3%</t>
  </si>
  <si>
    <t>30 June 2023</t>
  </si>
  <si>
    <t>Planned profit distribution</t>
  </si>
  <si>
    <t>March 2023 Risk-weighted exposure amounts and capital ratios have been amended after their initial disclosure.</t>
  </si>
  <si>
    <t>30 Sep 2023</t>
  </si>
  <si>
    <t xml:space="preserve">Liquidity Coverage Ratio amounts March 2023, Dec 2022 and Sep 2022 have been amended after their initial disclosure. </t>
  </si>
  <si>
    <t>OP Financial Group's capital base, calculated according to the Act on the Supervision of Financial and Insurance Conglomerates (FiCo), exceeded the minimum amount specified in the Act by EUR 5.2 billion (4.1). Banking capital requirement was 14.3%, calculated on risk-weighted assets. The ratio of OP Financial Group’s capital base to the minimum capital requirement was 145% (137).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</si>
  <si>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OP Financial Group’s CET1 ratio was 19.1% (17.4), which exceeds the minimum regulatory requirement by 6.8 percentage points. The ratio was improved by earnings for the period.</t>
  </si>
  <si>
    <t>The table presents how OP Amalgamation’s CET1 capital derives from OP Financial Group’s equity capital. The CET1 capital was improved by Banking earnings, of which the planned full-year profit distribution has been subtracted, and the elimination of the allowance for expected losses based on the IRBA, which resulted from the transition to the Standardised Approach to credit risk. The amount of Profit Shares in CET1 capital was EUR 3.3 billion (3.2).</t>
  </si>
  <si>
    <t>1.6 Quantitative information of LCR (EU LIQ1)</t>
  </si>
  <si>
    <t>1.7 Qualitative information on LCR (EU LIQB)</t>
  </si>
  <si>
    <t>Table 1.6</t>
  </si>
  <si>
    <t>Table 1.7</t>
  </si>
  <si>
    <t xml:space="preserve">On 30 September 2023, the average margin of OP Financial Group’s senior and senior non-preferred wholesale funding and covered bonds was 34 basis points (27). </t>
  </si>
  <si>
    <t xml:space="preserve">In January–September, OP Financial Group issued long-term bonds worth EUR 3.2 billion (5.5). In the reporting period, OP Financial Group repaid in full the EUR 12.0 billion in TLTRO III loans. </t>
  </si>
  <si>
    <t>Quarter ending on (30 September 2023)</t>
  </si>
  <si>
    <t>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of cooperative banks, investments made in them have a major impact on capital adequacy calculated in accordance with the capital adequacy regulations for credit institutions. More detailed information on companies within the consolidation group can be found in Notes 23 and 84 to the financial statements 2022 and in the table 5.22 of the OP Amalgamation Pillar III tables 2022. Changes in Group structure are presented in OP Financial Group’s Interim Report 1 January - 30 September 2023.</t>
  </si>
  <si>
    <t>March 2023 and December 2022 Total high-quality liquid assets (HQLA) have been amended after their initial disclosure.</t>
  </si>
  <si>
    <t>OP Financial Group's average LCR of 215% (twelve months average) has been calculated in accordance with the Commission Delegated Regulation (EU) 2015/61 and the EBA Guidelines on LCR disclosure to complement the disclosure of liquidity risk management under Article 435 CRR. The Group’s Liquidity Coverage Ratio (LCR) was 217% as of September 30, 2023, or 13.1 billion of excess over the regulatory minimum of 100 %. This compares to 210 %, or € 15.9 billion of excess liquidity at September 30, 2022.</t>
  </si>
  <si>
    <t>The HQLA as of 30 September 2023 of 24.4 billion euros is primarily held in Level 1 cash and central bank reserves (94.7%), Level 2A bonds (3.8%) and Level 2B bonds (1.5%). This compares to 30.3 billion euros as of September 30, 2022 primarily held in Level 1 cash and central bank reserves (98.2%). In table 1.6 HQLA is presented as month-end-averages for each quarter.</t>
  </si>
  <si>
    <t>OP Amalgamation Pillar III Tables 30 September 2023</t>
  </si>
  <si>
    <t xml:space="preserve">OP Financial Group has used the Standardised Approach to measure capital requirement for credit risks, operational risks and market risks. Also Counterparty credit risk is calculated according to the standardised approach (SA-CCR). Standardised approach for credit risks has been applied from first quarter of year 2023, previously internal ratings-based approach (IRBA) has been used for credit risks. </t>
  </si>
  <si>
    <t>The total risk exposure amount (TREA) was EUR 73.3 billion (72.3). 31 December 2022 figures for credit risks are according to IRBA, but include the effect of RWA floor based on standardised approach to mitigate the impact of transition to standardised approach. In the first quarter, OP Financial Group adopted the Standardised Approach in its capital adequacy measurement, instead of the internal ratings-based approach that it applied earlier. The transition increased the total risk exposure amount, but the change had no impact on capital adequacy.</t>
  </si>
  <si>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which is covered by CET1, raises the CET1 minimum to 6.0%. The requirement for the capital conservation buffer of 2.5% under the Act on Credit Institutions, the O-SII buffer of 1.5%, the change in the countercyclical capital buffer for foreign exposures, and the ECB’s P2R requirement increase, in practice, the minimum total capital ratio to 14.3% and the minimum CET1 ratio to 12.3%, including the shortfalls of Additional Tier 1 (AT1) and Tier 2 (T2) capital.
The Finnish Financial Supervisory Authority (FIN-FSA) makes a macroprudential policy decision on a quarterly basis. In September 2023, the FIN-FSA reiterated its decision not to impose a countercyclical capital buffer requirement on banks. In its macroprudential policy decision in March 2023, the FIN-FSA set a systematic risk buffer of 1% for OP Financial Group, effective as of 1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</si>
</sst>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
    <numFmt numFmtId="166" formatCode="_(* #,##0.00_);_(* \(#,##0.00\);_(* &quot;-&quot;??_);_(@_)"/>
  </numFmts>
  <fonts count="41">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b/>
      <sz val="10"/>
      <name val="Calibri"/>
      <family val="2"/>
    </font>
    <font>
      <sz val="11"/>
      <color theme="1"/>
      <name val="Calibri"/>
      <family val="2"/>
    </font>
    <font>
      <sz val="9"/>
      <color theme="1"/>
      <name val="Calibri"/>
      <family val="2"/>
    </font>
    <font>
      <b/>
      <sz val="9"/>
      <name val="Calibri"/>
      <family val="2"/>
    </font>
    <font>
      <i/>
      <sz val="9"/>
      <name val="Calibri"/>
      <family val="2"/>
    </font>
    <font>
      <sz val="9"/>
      <color rgb="FFFF0000"/>
      <name val="Calibri"/>
      <family val="2"/>
    </font>
    <font>
      <sz val="11"/>
      <color rgb="FFFF0000"/>
      <name val="Calibri"/>
      <family val="2"/>
    </font>
    <font>
      <sz val="10"/>
      <color theme="1"/>
      <name val="Calibri"/>
      <family val="2"/>
    </font>
    <font>
      <sz val="10"/>
      <color rgb="FF000000"/>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12"/>
      <color indexed="53"/>
      <name val="Calibri"/>
      <family val="2"/>
    </font>
    <font>
      <sz val="9"/>
      <color indexed="53"/>
      <name val="Calibri"/>
      <family val="2"/>
    </font>
    <font>
      <b/>
      <sz val="10"/>
      <color theme="1"/>
      <name val="Calibri"/>
      <family val="2"/>
    </font>
    <font>
      <b/>
      <sz val="11"/>
      <color theme="1"/>
      <name val="Calibri"/>
      <family val="2"/>
    </font>
    <font>
      <sz val="10"/>
      <color indexed="8"/>
      <name val="Helvetica Neue"/>
    </font>
    <font>
      <u/>
      <sz val="10"/>
      <name val="Calibri"/>
      <family val="2"/>
    </font>
    <font>
      <sz val="11"/>
      <name val="Arial"/>
      <family val="2"/>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6">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2" borderId="2" applyFont="0">
      <alignment horizontal="right" vertical="center"/>
      <protection locked="0"/>
    </xf>
    <xf numFmtId="0" fontId="6" fillId="0" borderId="0"/>
    <xf numFmtId="0" fontId="3" fillId="0" borderId="0">
      <alignment vertical="center"/>
    </xf>
    <xf numFmtId="0" fontId="8" fillId="0" borderId="0" applyNumberFormat="0" applyFill="0" applyBorder="0" applyAlignment="0" applyProtection="0"/>
    <xf numFmtId="0" fontId="9" fillId="3" borderId="9" applyNumberFormat="0" applyFill="0" applyBorder="0" applyAlignment="0" applyProtection="0">
      <alignment horizontal="left"/>
    </xf>
    <xf numFmtId="0" fontId="7" fillId="3" borderId="5"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38" fillId="0" borderId="0" applyNumberFormat="0" applyFill="0" applyBorder="0" applyProtection="0">
      <alignment vertical="top" wrapText="1"/>
    </xf>
    <xf numFmtId="0" fontId="1" fillId="0" borderId="0"/>
    <xf numFmtId="0" fontId="3" fillId="0" borderId="0"/>
    <xf numFmtId="0" fontId="40" fillId="0" borderId="0"/>
    <xf numFmtId="0" fontId="40"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7" fillId="0" borderId="0" xfId="0" applyFont="1"/>
    <xf numFmtId="0" fontId="14" fillId="0" borderId="0" xfId="0" applyFont="1"/>
    <xf numFmtId="0" fontId="18" fillId="4" borderId="0" xfId="0" applyFont="1" applyFill="1"/>
    <xf numFmtId="0" fontId="19" fillId="0" borderId="0" xfId="0" applyFont="1"/>
    <xf numFmtId="0" fontId="18" fillId="0" borderId="0" xfId="0" applyFont="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indent="1"/>
    </xf>
    <xf numFmtId="0" fontId="14" fillId="0" borderId="0" xfId="0" applyFont="1" applyAlignment="1">
      <alignment horizontal="justify" vertical="center" wrapText="1"/>
    </xf>
    <xf numFmtId="0" fontId="14" fillId="5" borderId="0" xfId="0" applyFont="1" applyFill="1" applyAlignment="1">
      <alignment vertical="center" wrapText="1"/>
    </xf>
    <xf numFmtId="0" fontId="14" fillId="5" borderId="0" xfId="0" applyFont="1" applyFill="1" applyAlignment="1">
      <alignment vertical="center"/>
    </xf>
    <xf numFmtId="0" fontId="21" fillId="0" borderId="0" xfId="0" applyFont="1" applyAlignment="1">
      <alignment vertical="center" wrapText="1"/>
    </xf>
    <xf numFmtId="0" fontId="20" fillId="0" borderId="2" xfId="0" applyFont="1" applyBorder="1" applyAlignment="1">
      <alignment horizontal="center" vertical="center" wrapText="1"/>
    </xf>
    <xf numFmtId="0" fontId="18" fillId="6" borderId="0" xfId="0" applyFont="1" applyFill="1"/>
    <xf numFmtId="164" fontId="22" fillId="0" borderId="0" xfId="3" applyNumberFormat="1" applyFont="1" applyAlignment="1">
      <alignment horizontal="right"/>
    </xf>
    <xf numFmtId="0" fontId="24" fillId="4" borderId="0" xfId="0" applyFont="1" applyFill="1"/>
    <xf numFmtId="0" fontId="14" fillId="5" borderId="0" xfId="0" applyFont="1" applyFill="1" applyAlignment="1">
      <alignment horizontal="center" vertical="center" wrapText="1"/>
    </xf>
    <xf numFmtId="0" fontId="14" fillId="0" borderId="0" xfId="3" applyFont="1"/>
    <xf numFmtId="0" fontId="14" fillId="0" borderId="0" xfId="3" applyFont="1" applyAlignment="1">
      <alignment wrapText="1"/>
    </xf>
    <xf numFmtId="165" fontId="14" fillId="0" borderId="0" xfId="3" applyNumberFormat="1" applyFont="1"/>
    <xf numFmtId="0" fontId="14" fillId="5" borderId="0" xfId="0" applyFont="1" applyFill="1" applyAlignment="1">
      <alignment horizontal="right" vertical="center" wrapText="1"/>
    </xf>
    <xf numFmtId="0" fontId="24" fillId="0" borderId="0" xfId="0" applyFont="1"/>
    <xf numFmtId="0" fontId="26" fillId="0" borderId="0" xfId="4" applyFont="1"/>
    <xf numFmtId="0" fontId="27" fillId="0" borderId="0" xfId="4" applyFont="1"/>
    <xf numFmtId="0" fontId="28" fillId="4" borderId="0" xfId="4" applyFont="1" applyFill="1"/>
    <xf numFmtId="49" fontId="18" fillId="0" borderId="0" xfId="0" applyNumberFormat="1" applyFont="1" applyAlignment="1">
      <alignment horizontal="left"/>
    </xf>
    <xf numFmtId="0" fontId="29" fillId="0" borderId="0" xfId="2" applyFont="1">
      <alignment horizontal="left"/>
    </xf>
    <xf numFmtId="49" fontId="24" fillId="4" borderId="0" xfId="0" applyNumberFormat="1" applyFont="1" applyFill="1" applyAlignment="1">
      <alignment horizontal="left"/>
    </xf>
    <xf numFmtId="49" fontId="18" fillId="4" borderId="0" xfId="0" applyNumberFormat="1" applyFont="1" applyFill="1" applyAlignment="1">
      <alignment horizontal="left"/>
    </xf>
    <xf numFmtId="0" fontId="19" fillId="4" borderId="0" xfId="0" applyFont="1" applyFill="1"/>
    <xf numFmtId="0" fontId="23" fillId="0" borderId="0" xfId="0" applyFont="1"/>
    <xf numFmtId="0" fontId="23" fillId="4" borderId="0" xfId="0" applyFont="1" applyFill="1"/>
    <xf numFmtId="0" fontId="30" fillId="4" borderId="0" xfId="0" applyFont="1" applyFill="1"/>
    <xf numFmtId="0" fontId="31" fillId="0" borderId="0" xfId="3" applyFont="1" applyAlignment="1">
      <alignment horizontal="left"/>
    </xf>
    <xf numFmtId="0" fontId="14" fillId="4" borderId="0" xfId="0" applyFont="1" applyFill="1"/>
    <xf numFmtId="0" fontId="14" fillId="0" borderId="0" xfId="3" applyFont="1" applyAlignment="1">
      <alignment horizontal="left"/>
    </xf>
    <xf numFmtId="0" fontId="33" fillId="0" borderId="0" xfId="0" applyFont="1"/>
    <xf numFmtId="0" fontId="33" fillId="0" borderId="0" xfId="0" applyFont="1" applyAlignment="1">
      <alignment horizontal="center"/>
    </xf>
    <xf numFmtId="0" fontId="20" fillId="0" borderId="1" xfId="0" applyFont="1" applyBorder="1"/>
    <xf numFmtId="14" fontId="20" fillId="0" borderId="1" xfId="0" applyNumberFormat="1" applyFont="1" applyBorder="1" applyAlignment="1">
      <alignment horizontal="right" wrapText="1"/>
    </xf>
    <xf numFmtId="0" fontId="14" fillId="5" borderId="0" xfId="0" applyFont="1" applyFill="1"/>
    <xf numFmtId="164" fontId="22" fillId="5" borderId="0" xfId="3" applyNumberFormat="1" applyFont="1" applyFill="1" applyAlignment="1">
      <alignment horizontal="right"/>
    </xf>
    <xf numFmtId="0" fontId="32" fillId="0" borderId="0" xfId="3" applyFont="1"/>
    <xf numFmtId="0" fontId="30" fillId="0" borderId="0" xfId="0" applyFont="1" applyAlignment="1">
      <alignment horizontal="left"/>
    </xf>
    <xf numFmtId="0" fontId="34" fillId="0" borderId="0" xfId="4" applyFont="1" applyAlignment="1">
      <alignment horizontal="right"/>
    </xf>
    <xf numFmtId="0" fontId="14" fillId="0" borderId="2" xfId="0" applyFont="1" applyBorder="1" applyAlignment="1">
      <alignment horizontal="center" vertical="center" wrapText="1"/>
    </xf>
    <xf numFmtId="0" fontId="14" fillId="0" borderId="0" xfId="0" applyFont="1" applyAlignment="1">
      <alignment horizontal="right" vertical="center" wrapText="1"/>
    </xf>
    <xf numFmtId="0" fontId="22" fillId="0" borderId="0" xfId="0" applyFont="1"/>
    <xf numFmtId="0" fontId="14" fillId="5" borderId="1" xfId="0" applyFont="1" applyFill="1" applyBorder="1" applyAlignment="1">
      <alignment horizontal="right" vertical="center" wrapText="1"/>
    </xf>
    <xf numFmtId="0" fontId="14" fillId="5" borderId="1" xfId="0" applyFont="1" applyFill="1" applyBorder="1" applyAlignment="1">
      <alignment vertical="center" wrapText="1"/>
    </xf>
    <xf numFmtId="0" fontId="19" fillId="0" borderId="0" xfId="0" applyFont="1" applyAlignment="1">
      <alignment horizontal="right"/>
    </xf>
    <xf numFmtId="0" fontId="18" fillId="4" borderId="0" xfId="0" applyFont="1" applyFill="1" applyAlignment="1">
      <alignment horizontal="right"/>
    </xf>
    <xf numFmtId="0" fontId="20" fillId="0" borderId="0" xfId="3" applyFont="1" applyAlignment="1">
      <alignment horizontal="left"/>
    </xf>
    <xf numFmtId="0" fontId="20" fillId="0" borderId="1" xfId="3" applyFont="1" applyBorder="1" applyAlignment="1">
      <alignment horizontal="left"/>
    </xf>
    <xf numFmtId="0" fontId="14" fillId="0" borderId="1" xfId="3" applyFont="1" applyBorder="1"/>
    <xf numFmtId="14" fontId="20" fillId="0" borderId="1" xfId="3" applyNumberFormat="1" applyFont="1" applyBorder="1" applyAlignment="1">
      <alignment horizontal="right" wrapText="1"/>
    </xf>
    <xf numFmtId="0" fontId="14" fillId="0" borderId="0" xfId="3" applyFont="1" applyAlignment="1">
      <alignment horizontal="right"/>
    </xf>
    <xf numFmtId="0" fontId="20" fillId="0" borderId="1" xfId="3" applyFont="1" applyBorder="1"/>
    <xf numFmtId="0" fontId="14" fillId="0" borderId="0" xfId="3" applyFont="1" applyAlignment="1">
      <alignment horizontal="left" vertical="top" wrapText="1"/>
    </xf>
    <xf numFmtId="0" fontId="20" fillId="0" borderId="1" xfId="3" applyFont="1" applyBorder="1" applyAlignment="1">
      <alignment wrapText="1"/>
    </xf>
    <xf numFmtId="0" fontId="15" fillId="4" borderId="0" xfId="3" applyFont="1" applyFill="1" applyAlignment="1">
      <alignment vertical="top" wrapText="1"/>
    </xf>
    <xf numFmtId="0" fontId="14" fillId="0" borderId="0" xfId="3" applyFont="1" applyAlignment="1">
      <alignment vertical="top" wrapText="1"/>
    </xf>
    <xf numFmtId="0" fontId="36" fillId="0" borderId="0" xfId="0" applyFont="1"/>
    <xf numFmtId="0" fontId="20" fillId="0" borderId="3" xfId="0" applyFont="1" applyBorder="1" applyAlignment="1">
      <alignment vertical="center" wrapText="1"/>
    </xf>
    <xf numFmtId="0" fontId="21" fillId="0" borderId="4" xfId="0" applyFont="1" applyBorder="1" applyAlignment="1">
      <alignment vertical="center" wrapText="1"/>
    </xf>
    <xf numFmtId="0" fontId="22" fillId="0" borderId="0" xfId="0" applyFont="1" applyAlignment="1">
      <alignment horizontal="center" vertical="center" wrapText="1"/>
    </xf>
    <xf numFmtId="0" fontId="29" fillId="0" borderId="0" xfId="3" applyFont="1"/>
    <xf numFmtId="14" fontId="20" fillId="0" borderId="1" xfId="3" applyNumberFormat="1" applyFont="1" applyBorder="1" applyAlignment="1">
      <alignment horizontal="left"/>
    </xf>
    <xf numFmtId="0" fontId="14" fillId="0" borderId="1" xfId="0" applyFont="1" applyBorder="1"/>
    <xf numFmtId="0" fontId="14" fillId="5" borderId="0" xfId="3" applyFont="1" applyFill="1" applyAlignment="1">
      <alignment horizontal="left"/>
    </xf>
    <xf numFmtId="0" fontId="14" fillId="0" borderId="2" xfId="0" applyFont="1" applyBorder="1" applyAlignment="1">
      <alignment horizontal="center"/>
    </xf>
    <xf numFmtId="0" fontId="20" fillId="0" borderId="1" xfId="0" applyFont="1" applyBorder="1" applyAlignment="1">
      <alignment vertical="center" wrapText="1"/>
    </xf>
    <xf numFmtId="0" fontId="37" fillId="4" borderId="0" xfId="0" applyFont="1" applyFill="1"/>
    <xf numFmtId="0" fontId="20" fillId="0" borderId="0" xfId="0" applyFont="1" applyAlignment="1">
      <alignment vertical="center"/>
    </xf>
    <xf numFmtId="0" fontId="14" fillId="0" borderId="2" xfId="0" applyFont="1" applyBorder="1" applyAlignment="1">
      <alignment vertical="center" wrapText="1"/>
    </xf>
    <xf numFmtId="0" fontId="14" fillId="0" borderId="8" xfId="0" applyFont="1" applyBorder="1" applyAlignment="1">
      <alignment vertical="center" wrapText="1"/>
    </xf>
    <xf numFmtId="10" fontId="14" fillId="0" borderId="0" xfId="0" applyNumberFormat="1" applyFont="1" applyAlignment="1">
      <alignment vertical="center" wrapText="1"/>
    </xf>
    <xf numFmtId="0" fontId="24" fillId="6" borderId="0" xfId="0" applyFont="1" applyFill="1"/>
    <xf numFmtId="4" fontId="14" fillId="0" borderId="0" xfId="3" applyNumberFormat="1" applyFont="1" applyAlignment="1">
      <alignment horizontal="right" wrapText="1"/>
    </xf>
    <xf numFmtId="10" fontId="14" fillId="0" borderId="0" xfId="0" applyNumberFormat="1" applyFont="1" applyAlignment="1">
      <alignment horizontal="right" vertical="center" wrapText="1"/>
    </xf>
    <xf numFmtId="10" fontId="14" fillId="0" borderId="0" xfId="1" applyNumberFormat="1" applyFont="1" applyFill="1" applyBorder="1" applyAlignment="1">
      <alignment horizontal="right" vertical="center" wrapText="1"/>
    </xf>
    <xf numFmtId="9" fontId="14" fillId="0" borderId="0" xfId="0" applyNumberFormat="1" applyFont="1" applyAlignment="1">
      <alignment horizontal="right" vertical="center" wrapText="1"/>
    </xf>
    <xf numFmtId="3" fontId="14" fillId="5" borderId="0" xfId="3" quotePrefix="1" applyNumberFormat="1" applyFont="1" applyFill="1" applyAlignment="1">
      <alignment horizontal="right"/>
    </xf>
    <xf numFmtId="0" fontId="28" fillId="6" borderId="0" xfId="4" applyFont="1" applyFill="1"/>
    <xf numFmtId="49" fontId="15" fillId="0" borderId="0" xfId="0" applyNumberFormat="1" applyFont="1" applyAlignment="1">
      <alignment horizontal="left"/>
    </xf>
    <xf numFmtId="0" fontId="39" fillId="0" borderId="0" xfId="16" applyFont="1" applyFill="1" applyBorder="1"/>
    <xf numFmtId="0" fontId="15" fillId="0" borderId="0" xfId="3" applyFont="1" applyAlignment="1">
      <alignment horizontal="left" vertical="top" wrapText="1"/>
    </xf>
    <xf numFmtId="0" fontId="15" fillId="0" borderId="0" xfId="3" applyFont="1" applyAlignment="1">
      <alignment horizontal="left" vertical="justify" wrapText="1"/>
    </xf>
    <xf numFmtId="0" fontId="14" fillId="0" borderId="2" xfId="0" applyFont="1" applyBorder="1"/>
    <xf numFmtId="0" fontId="30" fillId="0" borderId="0" xfId="0" applyFont="1"/>
    <xf numFmtId="0" fontId="17" fillId="0" borderId="0" xfId="0" applyFont="1" applyAlignment="1">
      <alignment vertical="center"/>
    </xf>
    <xf numFmtId="14" fontId="20" fillId="0" borderId="2" xfId="3" applyNumberFormat="1" applyFont="1" applyBorder="1" applyAlignment="1">
      <alignment horizontal="center" wrapText="1"/>
    </xf>
    <xf numFmtId="0" fontId="35" fillId="0" borderId="0" xfId="4" applyFont="1" applyAlignment="1">
      <alignment horizontal="right"/>
    </xf>
    <xf numFmtId="0" fontId="20" fillId="5" borderId="0" xfId="0" applyFont="1" applyFill="1"/>
    <xf numFmtId="9" fontId="14" fillId="0" borderId="0" xfId="1" applyFont="1" applyFill="1" applyBorder="1" applyAlignment="1">
      <alignment horizontal="right" vertical="center" wrapText="1"/>
    </xf>
    <xf numFmtId="0" fontId="14" fillId="0" borderId="0" xfId="3" applyFont="1" applyAlignment="1">
      <alignment horizontal="left" wrapText="1"/>
    </xf>
    <xf numFmtId="10" fontId="14" fillId="0" borderId="0" xfId="1" applyNumberFormat="1" applyFont="1" applyAlignment="1">
      <alignment horizontal="right" vertical="center" wrapText="1"/>
    </xf>
    <xf numFmtId="0" fontId="15" fillId="0" borderId="0" xfId="0" applyFont="1" applyAlignment="1">
      <alignment horizontal="left" wrapText="1"/>
    </xf>
    <xf numFmtId="0" fontId="20" fillId="0" borderId="2" xfId="0" applyFont="1" applyBorder="1" applyAlignment="1">
      <alignment horizontal="center" vertical="center" wrapText="1"/>
    </xf>
    <xf numFmtId="0" fontId="30" fillId="0" borderId="0" xfId="0" applyFont="1" applyAlignment="1">
      <alignment horizontal="left" vertical="center" wrapText="1"/>
    </xf>
    <xf numFmtId="0" fontId="14" fillId="0" borderId="0" xfId="0" applyFont="1" applyAlignment="1">
      <alignment horizontal="center" vertical="center" wrapText="1"/>
    </xf>
    <xf numFmtId="0" fontId="22" fillId="0" borderId="0" xfId="3" applyFont="1" applyAlignment="1">
      <alignment horizontal="right"/>
    </xf>
    <xf numFmtId="0" fontId="18" fillId="0" borderId="0" xfId="0" applyFont="1" applyFill="1"/>
    <xf numFmtId="0" fontId="30" fillId="0" borderId="0" xfId="0" applyFont="1" applyFill="1" applyAlignment="1">
      <alignment vertical="center"/>
    </xf>
    <xf numFmtId="0" fontId="30" fillId="0" borderId="0" xfId="0" applyFont="1" applyFill="1"/>
    <xf numFmtId="0" fontId="15" fillId="0" borderId="0" xfId="0" applyFont="1" applyFill="1" applyAlignment="1">
      <alignment horizontal="left" vertical="center"/>
    </xf>
    <xf numFmtId="0" fontId="15" fillId="0" borderId="0" xfId="0" applyFont="1" applyFill="1" applyAlignment="1">
      <alignment horizontal="left" vertical="center" wrapText="1"/>
    </xf>
    <xf numFmtId="9" fontId="14" fillId="0" borderId="0" xfId="0" applyNumberFormat="1" applyFont="1" applyFill="1" applyAlignment="1">
      <alignment horizontal="right" vertical="center" wrapText="1"/>
    </xf>
    <xf numFmtId="10" fontId="14" fillId="0" borderId="0" xfId="0" applyNumberFormat="1" applyFont="1" applyFill="1" applyAlignment="1">
      <alignment vertical="center" wrapText="1"/>
    </xf>
    <xf numFmtId="0" fontId="15" fillId="0" borderId="0" xfId="3" applyFont="1" applyFill="1" applyAlignment="1">
      <alignment horizontal="left" vertical="justify" wrapText="1"/>
    </xf>
    <xf numFmtId="0" fontId="20" fillId="0" borderId="2" xfId="0" applyFont="1" applyBorder="1" applyAlignment="1">
      <alignment horizontal="center" vertical="center" wrapText="1"/>
    </xf>
    <xf numFmtId="0" fontId="23" fillId="0" borderId="0" xfId="0" applyFont="1" applyFill="1"/>
    <xf numFmtId="0" fontId="15" fillId="0" borderId="0" xfId="0" applyFont="1" applyFill="1" applyAlignment="1">
      <alignment vertical="center"/>
    </xf>
    <xf numFmtId="0" fontId="15" fillId="0" borderId="0" xfId="0" applyFont="1" applyFill="1"/>
    <xf numFmtId="0" fontId="14" fillId="5" borderId="0" xfId="0" applyFont="1" applyFill="1" applyAlignment="1">
      <alignment horizontal="center" vertical="center"/>
    </xf>
    <xf numFmtId="0" fontId="14" fillId="0" borderId="0" xfId="0" applyFont="1" applyAlignment="1">
      <alignment vertical="center" wrapText="1"/>
    </xf>
    <xf numFmtId="0" fontId="39" fillId="0" borderId="0" xfId="16" applyFont="1"/>
    <xf numFmtId="0" fontId="14" fillId="0" borderId="2" xfId="0" applyFont="1" applyFill="1" applyBorder="1" applyAlignment="1">
      <alignment horizontal="center" vertical="center"/>
    </xf>
    <xf numFmtId="0" fontId="20" fillId="0" borderId="8" xfId="0" applyFont="1" applyFill="1" applyBorder="1" applyAlignment="1">
      <alignment horizontal="center" vertical="center" wrapText="1"/>
    </xf>
    <xf numFmtId="0" fontId="14" fillId="0" borderId="2" xfId="0" applyFont="1" applyFill="1" applyBorder="1" applyAlignment="1">
      <alignment vertical="center" wrapText="1"/>
    </xf>
    <xf numFmtId="0" fontId="30" fillId="0" borderId="0" xfId="0" applyFont="1" applyFill="1" applyAlignment="1">
      <alignment horizontal="left" vertical="center" wrapText="1"/>
    </xf>
    <xf numFmtId="0" fontId="15" fillId="0" borderId="0" xfId="0" applyFont="1" applyFill="1" applyAlignment="1">
      <alignment horizontal="left" wrapText="1"/>
    </xf>
    <xf numFmtId="164" fontId="14" fillId="5" borderId="0" xfId="0" applyNumberFormat="1" applyFont="1" applyFill="1" applyAlignment="1">
      <alignment horizontal="right" vertical="center"/>
    </xf>
    <xf numFmtId="9" fontId="14" fillId="5" borderId="0" xfId="1" applyFont="1" applyFill="1" applyBorder="1" applyAlignment="1">
      <alignment vertical="center"/>
    </xf>
    <xf numFmtId="9" fontId="14" fillId="0" borderId="0" xfId="1" applyNumberFormat="1" applyFont="1" applyFill="1" applyBorder="1" applyAlignment="1">
      <alignment horizontal="right" vertical="center" wrapText="1"/>
    </xf>
    <xf numFmtId="0" fontId="14" fillId="0" borderId="0" xfId="0" applyFont="1" applyFill="1" applyAlignment="1">
      <alignment vertical="center" wrapText="1"/>
    </xf>
    <xf numFmtId="0" fontId="30" fillId="0" borderId="0" xfId="0" applyFont="1" applyFill="1" applyAlignment="1">
      <alignment horizontal="left" vertical="center"/>
    </xf>
    <xf numFmtId="0" fontId="18" fillId="0" borderId="0" xfId="0" applyFont="1" applyFill="1" applyAlignment="1"/>
    <xf numFmtId="0" fontId="15" fillId="0" borderId="0" xfId="3" applyFont="1" applyFill="1" applyAlignment="1">
      <alignment horizontal="left" vertical="justify" wrapText="1"/>
    </xf>
    <xf numFmtId="0" fontId="15" fillId="0" borderId="0" xfId="3" applyFont="1" applyFill="1" applyAlignment="1">
      <alignment vertical="justify"/>
    </xf>
    <xf numFmtId="0" fontId="15" fillId="0" borderId="0" xfId="0" applyFont="1" applyAlignment="1">
      <alignment horizontal="left" wrapText="1"/>
    </xf>
    <xf numFmtId="0" fontId="25" fillId="0" borderId="0" xfId="3" applyFont="1" applyAlignment="1">
      <alignment horizontal="left" wrapText="1"/>
    </xf>
    <xf numFmtId="0" fontId="15" fillId="0" borderId="0" xfId="3" applyFont="1" applyAlignment="1">
      <alignment horizontal="left" wrapText="1"/>
    </xf>
    <xf numFmtId="0" fontId="15" fillId="0" borderId="0" xfId="3" applyFont="1" applyFill="1" applyAlignment="1">
      <alignment horizontal="left" wrapText="1"/>
    </xf>
    <xf numFmtId="0" fontId="15" fillId="0" borderId="0" xfId="0" applyFont="1" applyFill="1" applyAlignment="1">
      <alignment horizontal="left" wrapText="1"/>
    </xf>
    <xf numFmtId="0" fontId="15" fillId="0" borderId="0" xfId="3" applyFont="1" applyFill="1" applyAlignment="1">
      <alignment horizontal="left" vertical="justify" wrapText="1"/>
    </xf>
    <xf numFmtId="0" fontId="15" fillId="0" borderId="0" xfId="3" applyFont="1" applyFill="1" applyAlignment="1">
      <alignment horizontal="left" vertical="justify"/>
    </xf>
    <xf numFmtId="0" fontId="20" fillId="0" borderId="0" xfId="0" applyFont="1" applyAlignment="1">
      <alignment horizontal="left" wrapText="1"/>
    </xf>
    <xf numFmtId="0" fontId="20" fillId="0" borderId="3" xfId="0" applyFont="1" applyBorder="1" applyAlignment="1">
      <alignment horizontal="left" wrapText="1"/>
    </xf>
    <xf numFmtId="0" fontId="20" fillId="0" borderId="1" xfId="0" applyFont="1" applyBorder="1" applyAlignment="1">
      <alignment horizontal="left" wrapText="1"/>
    </xf>
    <xf numFmtId="0" fontId="20" fillId="0" borderId="4" xfId="0" applyFont="1" applyBorder="1" applyAlignment="1">
      <alignment horizontal="left" wrapText="1"/>
    </xf>
    <xf numFmtId="0" fontId="20" fillId="0" borderId="2" xfId="0" applyFont="1" applyBorder="1" applyAlignment="1">
      <alignment horizontal="center" vertical="center" wrapText="1"/>
    </xf>
    <xf numFmtId="0" fontId="15" fillId="0" borderId="0" xfId="3" applyFont="1" applyFill="1" applyAlignment="1">
      <alignment horizontal="left" vertical="top" wrapText="1"/>
    </xf>
    <xf numFmtId="0" fontId="15" fillId="0" borderId="0" xfId="0" applyFont="1" applyAlignment="1">
      <alignment horizontal="left" vertical="center" wrapText="1"/>
    </xf>
    <xf numFmtId="0" fontId="14" fillId="5" borderId="0" xfId="0" applyFont="1" applyFill="1" applyAlignment="1">
      <alignment horizontal="left"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5" fillId="0" borderId="0" xfId="0" applyFont="1" applyFill="1" applyAlignment="1">
      <alignment horizontal="left" vertical="top" wrapText="1"/>
    </xf>
    <xf numFmtId="0" fontId="20" fillId="0" borderId="0" xfId="0" applyFont="1" applyAlignment="1">
      <alignment horizontal="left"/>
    </xf>
    <xf numFmtId="3" fontId="14" fillId="0" borderId="0" xfId="3" applyNumberFormat="1" applyFont="1" applyAlignment="1">
      <alignment horizontal="right"/>
    </xf>
    <xf numFmtId="3" fontId="14" fillId="5" borderId="0" xfId="3" applyNumberFormat="1" applyFont="1" applyFill="1" applyAlignment="1">
      <alignment horizontal="right"/>
    </xf>
    <xf numFmtId="3" fontId="20" fillId="5" borderId="0" xfId="3" applyNumberFormat="1" applyFont="1" applyFill="1" applyAlignment="1">
      <alignment horizontal="right"/>
    </xf>
    <xf numFmtId="3" fontId="14" fillId="5" borderId="1" xfId="3" applyNumberFormat="1" applyFont="1" applyFill="1" applyBorder="1" applyAlignment="1">
      <alignment horizontal="right"/>
    </xf>
  </cellXfs>
  <cellStyles count="26">
    <cellStyle name="=C:\WINNT35\SYSTEM32\COMMAND.COM" xfId="5" xr:uid="{82CBB6B4-8594-4171-A1AA-B8C48E33D8F5}"/>
    <cellStyle name="1 Otsikko" xfId="17" xr:uid="{E6A58B2F-C483-41F5-979E-EFE2FB1FC3B8}"/>
    <cellStyle name="2 otsikko" xfId="13" xr:uid="{A0BBB04A-D89E-439D-B46F-D89BB5B42BB6}"/>
    <cellStyle name="Heading 1 2" xfId="10" xr:uid="{F98A9279-4FBA-4F64-A46B-335633777EC3}"/>
    <cellStyle name="Heading 2 2" xfId="9" xr:uid="{CD69CE38-710F-4D4F-9262-BD6353A52600}"/>
    <cellStyle name="HeadingTable" xfId="11" xr:uid="{95D1801A-5E07-4FD7-8A7F-8AB2A4E5E82F}"/>
    <cellStyle name="Hyperlinkki" xfId="16" builtinId="8"/>
    <cellStyle name="Normaali" xfId="0" builtinId="0"/>
    <cellStyle name="Normaali 2" xfId="12" xr:uid="{EA6FD018-60A2-403C-A3C8-88B9A763F5AA}"/>
    <cellStyle name="Normaali 22" xfId="3" xr:uid="{FEC84B38-3CF4-4A48-935D-99B41B28C020}"/>
    <cellStyle name="Normaali 3" xfId="21" xr:uid="{62C78757-1E2C-41EF-A4EA-F9C18BFE077D}"/>
    <cellStyle name="Normaali 6" xfId="22" xr:uid="{08D9BC83-FEFB-4E8E-8CD9-3401E6AEEB5B}"/>
    <cellStyle name="Normal 2" xfId="7" xr:uid="{7281D5CD-C0E9-4AEF-AD75-1CCED95CD781}"/>
    <cellStyle name="Normal 2 2" xfId="8" xr:uid="{D220905E-998A-4877-A443-3D972113F3F8}"/>
    <cellStyle name="Normal 2 2 2" xfId="15" xr:uid="{79F2439D-8D17-47B2-8D71-E9C589738C85}"/>
    <cellStyle name="Normal 2 5 2 2" xfId="19" xr:uid="{420B744C-8A02-4EFE-8C10-60F202F45C29}"/>
    <cellStyle name="Normal 2_~0149226 2" xfId="14" xr:uid="{1CAEC2A0-48C8-4162-B268-9A9A527BFD61}"/>
    <cellStyle name="Normal 4" xfId="20" xr:uid="{B7CDBBB0-311B-4047-8413-A2DA460CD60C}"/>
    <cellStyle name="Normal 9" xfId="18" xr:uid="{5734DFD0-AE33-4F48-9773-6F0CC78EE93E}"/>
    <cellStyle name="optionalExposure" xfId="6" xr:uid="{44198B53-8F57-40BD-9CF2-C2E902848F5A}"/>
    <cellStyle name="Pilkku 2" xfId="23" xr:uid="{E3BA3B53-63BF-48E4-82CF-CB042A7E59D4}"/>
    <cellStyle name="Pilkku 2 2" xfId="25" xr:uid="{BDB88498-07EC-485F-8D76-E11DDC2528B5}"/>
    <cellStyle name="Pilkku 2 3" xfId="24" xr:uid="{FBD1BB58-09BE-4F80-8F94-26D642EAA453}"/>
    <cellStyle name="Prosenttia" xfId="1" builtinId="5"/>
    <cellStyle name="VV_otsikko1" xfId="2" xr:uid="{6DA8B581-2F89-4716-89C3-EDE2FE0C3BA1}"/>
    <cellStyle name="vv-otsikko2" xfId="4" xr:uid="{C62D4F4F-4EDB-4C28-AF7B-01DBA71D1FC9}"/>
  </cellStyles>
  <dxfs count="0"/>
  <tableStyles count="0" defaultTableStyle="TableStyleMedium2" defaultPivotStyle="PivotStyleLight16"/>
  <colors>
    <mruColors>
      <color rgb="FFFFFFCC"/>
      <color rgb="FFD8E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38</xdr:row>
      <xdr:rowOff>57150</xdr:rowOff>
    </xdr:from>
    <xdr:to>
      <xdr:col>4</xdr:col>
      <xdr:colOff>644099</xdr:colOff>
      <xdr:row>58</xdr:row>
      <xdr:rowOff>118161</xdr:rowOff>
    </xdr:to>
    <xdr:pic>
      <xdr:nvPicPr>
        <xdr:cNvPr id="2" name="Kuva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50" y="5314950"/>
          <a:ext cx="7514799" cy="3744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158751</xdr:colOff>
      <xdr:row>21</xdr:row>
      <xdr:rowOff>62366</xdr:rowOff>
    </xdr:from>
    <xdr:to>
      <xdr:col>3</xdr:col>
      <xdr:colOff>169334</xdr:colOff>
      <xdr:row>39</xdr:row>
      <xdr:rowOff>36216</xdr:rowOff>
    </xdr:to>
    <xdr:pic>
      <xdr:nvPicPr>
        <xdr:cNvPr id="3" name="Kuv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58751" y="5946699"/>
          <a:ext cx="5810250" cy="378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palveluto365.sharepoint.com/sites/srv00003/Tuotanto/Pilari%20III/2023_09/01%20Julkaisupohja_IFRS_Q2_2022_Ryhm&#228;_p&#228;&#228;laskelmat_D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pryhma_ja_OPKkonserni\Op_ryhma\RAVA-vakavaraisuus\2016\Kopio%202015_07.M1_Tiedonkeruutauluk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tu"/>
      <sheetName val="SVE"/>
      <sheetName val="ENG"/>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TarkistusAjo"/>
      <sheetName val="Ohje"/>
      <sheetName val="Manual_r"/>
      <sheetName val="Manual_e"/>
      <sheetName val="Yleistiedot"/>
      <sheetName val="RVA1"/>
      <sheetName val="RVA2"/>
      <sheetName val="TableView"/>
      <sheetName val="Tietuemuoto1"/>
      <sheetName val="Tietuemuoto2"/>
      <sheetName val="Tietuemuoto8"/>
      <sheetName val="Kohderivi"/>
      <sheetName val="Tarkistukset"/>
      <sheetName val="InputErrors"/>
      <sheetName val="Taulukot"/>
      <sheetName val="CellFormat"/>
      <sheetName val="Kaannokset"/>
      <sheetName val="Apusolut"/>
      <sheetName val="Kommentit"/>
      <sheetName val="AvainTarkistus"/>
    </sheetNames>
    <sheetDataSet>
      <sheetData sheetId="0">
        <row r="3">
          <cell r="A3" t="str">
            <v>HEADER</v>
          </cell>
        </row>
      </sheetData>
      <sheetData sheetId="1" refreshError="1"/>
      <sheetData sheetId="2" refreshError="1"/>
      <sheetData sheetId="3" refreshError="1"/>
      <sheetData sheetId="4" refreshError="1"/>
      <sheetData sheetId="5">
        <row r="1">
          <cell r="B1" t="str">
            <v>SU</v>
          </cell>
        </row>
        <row r="2">
          <cell r="B2" t="str">
            <v>RV</v>
          </cell>
        </row>
        <row r="7">
          <cell r="B7">
            <v>405</v>
          </cell>
        </row>
        <row r="11">
          <cell r="B11">
            <v>1</v>
          </cell>
        </row>
        <row r="13">
          <cell r="B13" t="str">
            <v>1234567</v>
          </cell>
        </row>
        <row r="15">
          <cell r="B15">
            <v>20150602</v>
          </cell>
        </row>
        <row r="19">
          <cell r="B19">
            <v>1</v>
          </cell>
        </row>
        <row r="23">
          <cell r="B23" t="b">
            <v>0</v>
          </cell>
        </row>
        <row r="32">
          <cell r="D32" t="str">
            <v>R</v>
          </cell>
        </row>
        <row r="38">
          <cell r="C38" t="str">
            <v>1.0.5</v>
          </cell>
        </row>
        <row r="49">
          <cell r="A49" t="str">
            <v>Suomi</v>
          </cell>
        </row>
        <row r="50">
          <cell r="A50" t="str">
            <v>Svenska</v>
          </cell>
        </row>
      </sheetData>
      <sheetData sheetId="6" refreshError="1"/>
      <sheetData sheetId="7" refreshError="1"/>
      <sheetData sheetId="8">
        <row r="1">
          <cell r="A1" t="str">
            <v>Tiedonantajataso</v>
          </cell>
        </row>
        <row r="2">
          <cell r="A2">
            <v>265</v>
          </cell>
        </row>
        <row r="3">
          <cell r="A3">
            <v>265</v>
          </cell>
        </row>
        <row r="4">
          <cell r="A4">
            <v>265</v>
          </cell>
        </row>
        <row r="5">
          <cell r="A5">
            <v>266</v>
          </cell>
        </row>
        <row r="6">
          <cell r="A6">
            <v>266</v>
          </cell>
        </row>
        <row r="7">
          <cell r="A7">
            <v>266</v>
          </cell>
        </row>
        <row r="8">
          <cell r="A8">
            <v>405</v>
          </cell>
        </row>
        <row r="9">
          <cell r="A9">
            <v>405</v>
          </cell>
        </row>
        <row r="10">
          <cell r="A10">
            <v>405</v>
          </cell>
        </row>
      </sheetData>
      <sheetData sheetId="9" refreshError="1"/>
      <sheetData sheetId="10" refreshError="1"/>
      <sheetData sheetId="11" refreshError="1"/>
      <sheetData sheetId="12" refreshError="1"/>
      <sheetData sheetId="13">
        <row r="1">
          <cell r="A1" t="str">
            <v>Numero</v>
          </cell>
          <cell r="B1" t="str">
            <v>Tarkistuskommentti</v>
          </cell>
          <cell r="C1" t="str">
            <v>Taulukko</v>
          </cell>
          <cell r="D1" t="str">
            <v>Tarkistuskaava</v>
          </cell>
          <cell r="E1" t="str">
            <v>Tarkistus1</v>
          </cell>
          <cell r="F1" t="str">
            <v>Tarkistus1_true</v>
          </cell>
          <cell r="G1" t="str">
            <v>Tarkistus1_false</v>
          </cell>
          <cell r="H1" t="str">
            <v>Tarkistus2</v>
          </cell>
          <cell r="I1" t="str">
            <v>Tarkistus2_true</v>
          </cell>
          <cell r="J1" t="str">
            <v>Tarkistus2_false</v>
          </cell>
          <cell r="K1" t="str">
            <v>Tarkistus3</v>
          </cell>
          <cell r="L1" t="str">
            <v>Tarkistus3_true</v>
          </cell>
          <cell r="M1" t="str">
            <v>Avaintarkistus(=1)</v>
          </cell>
          <cell r="N1" t="str">
            <v>Tarkistuskaava_Excel</v>
          </cell>
          <cell r="O1" t="str">
            <v>Tarkistus_vasen</v>
          </cell>
          <cell r="P1" t="str">
            <v>Operandi</v>
          </cell>
          <cell r="Q1" t="str">
            <v>Tarkistus_oikea</v>
          </cell>
        </row>
        <row r="2">
          <cell r="A2">
            <v>1</v>
          </cell>
        </row>
      </sheetData>
      <sheetData sheetId="14" refreshError="1"/>
      <sheetData sheetId="15" refreshError="1"/>
      <sheetData sheetId="16" refreshError="1"/>
      <sheetData sheetId="17">
        <row r="1">
          <cell r="A1" t="str">
            <v>Suomi</v>
          </cell>
        </row>
        <row r="2">
          <cell r="A2" t="str">
            <v>Rahoitus- ja vakuutusryhmittymän vakavaraisuus</v>
          </cell>
        </row>
        <row r="3">
          <cell r="A3" t="str">
            <v>RV</v>
          </cell>
        </row>
        <row r="4">
          <cell r="A4" t="str">
            <v>Raportoinnin yleistiedot:</v>
          </cell>
        </row>
        <row r="5">
          <cell r="A5" t="str">
            <v>Kieli/Språk/Language:</v>
          </cell>
        </row>
        <row r="6">
          <cell r="A6" t="str">
            <v>Tiedonantajataso:</v>
          </cell>
        </row>
        <row r="7">
          <cell r="A7" t="str">
            <v>Raportoija:</v>
          </cell>
        </row>
        <row r="8">
          <cell r="A8" t="str">
            <v>Yksilöintitunnuksen tyyppi:</v>
          </cell>
        </row>
        <row r="9">
          <cell r="A9" t="str">
            <v>Yksilöintitunnus:</v>
          </cell>
        </row>
        <row r="10">
          <cell r="A10" t="str">
            <v>Raportointipvm: (vvvvkkpp)</v>
          </cell>
        </row>
        <row r="11">
          <cell r="A11" t="str">
            <v>Tiedon ajankohta: (vvvvkkpp)</v>
          </cell>
        </row>
        <row r="12">
          <cell r="A12" t="str">
            <v>Tapahtumakoodi (1 = ensitieto, 2 = korjaustieto)</v>
          </cell>
        </row>
        <row r="13">
          <cell r="A13" t="str">
            <v>Raportointivaluutta:</v>
          </cell>
        </row>
        <row r="14">
          <cell r="A14" t="str">
            <v>EUR</v>
          </cell>
        </row>
        <row r="15">
          <cell r="A15" t="str">
            <v>Tiedoista vastaavan yhteystiedot:</v>
          </cell>
        </row>
        <row r="16">
          <cell r="A16" t="str">
            <v>Nimi:</v>
          </cell>
        </row>
        <row r="17">
          <cell r="A17" t="str">
            <v>Sähköpostiosoite:</v>
          </cell>
        </row>
        <row r="18">
          <cell r="A18" t="str">
            <v>Puhelinnumero:</v>
          </cell>
        </row>
        <row r="19">
          <cell r="A19" t="str">
            <v>Finanssivalvonnalle</v>
          </cell>
        </row>
        <row r="20">
          <cell r="A20" t="str">
            <v>FINANSSIVALVONTA</v>
          </cell>
        </row>
        <row r="21">
          <cell r="A21" t="str">
            <v>Neljännesvuosittain</v>
          </cell>
        </row>
        <row r="22">
          <cell r="A22" t="str">
            <v>30 pankkipäivää</v>
          </cell>
        </row>
        <row r="23">
          <cell r="A23" t="str">
            <v>1000 EUR / %-tiedot kaksi desim.</v>
          </cell>
        </row>
        <row r="24">
          <cell r="A24" t="str">
            <v>1.1.2009</v>
          </cell>
        </row>
        <row r="25">
          <cell r="A25" t="str">
            <v>Tiedot toimitetaan:</v>
          </cell>
        </row>
        <row r="26">
          <cell r="A26" t="str">
            <v xml:space="preserve">Määrittelyistä vastaa: </v>
          </cell>
        </row>
        <row r="27">
          <cell r="A27" t="str">
            <v>Frekvenssi:</v>
          </cell>
        </row>
        <row r="28">
          <cell r="A28" t="str">
            <v>Palautuspäivä:</v>
          </cell>
        </row>
        <row r="29">
          <cell r="A29" t="str">
            <v>Vastaustarkkuus:</v>
          </cell>
        </row>
        <row r="30">
          <cell r="A30" t="str">
            <v>Voimaantulo:</v>
          </cell>
        </row>
        <row r="31">
          <cell r="A31" t="str">
            <v>Versio:</v>
          </cell>
        </row>
        <row r="32">
          <cell r="A32" t="str">
            <v>1.0.1</v>
          </cell>
        </row>
        <row r="33">
          <cell r="A33" t="str">
            <v>15.4.2010</v>
          </cell>
        </row>
        <row r="34">
          <cell r="A34" t="str">
            <v>Annettu</v>
          </cell>
        </row>
        <row r="35">
          <cell r="A35" t="str">
            <v>Korvaa</v>
          </cell>
        </row>
        <row r="36">
          <cell r="A36" t="str">
            <v>Voimassa</v>
          </cell>
        </row>
        <row r="37">
          <cell r="A37" t="str">
            <v>RV01</v>
          </cell>
        </row>
        <row r="38">
          <cell r="A38" t="str">
            <v>Raportointistandardi:</v>
          </cell>
        </row>
        <row r="39">
          <cell r="A39" t="str">
            <v>Tiedonantajatasot:</v>
          </cell>
        </row>
        <row r="40">
          <cell r="A40" t="str">
            <v>Konsolidointimenetelmä</v>
          </cell>
        </row>
        <row r="41">
          <cell r="A41" t="str">
            <v>Ryhmittymä yhteensä</v>
          </cell>
        </row>
        <row r="42">
          <cell r="A42" t="str">
            <v>Rivino</v>
          </cell>
        </row>
        <row r="43">
          <cell r="A43" t="str">
            <v>Tno</v>
          </cell>
        </row>
        <row r="44">
          <cell r="A44" t="str">
            <v>1. Ryhmittymän emoyrityksen konsernitaseen osoittama oman pääoman määrä</v>
          </cell>
        </row>
        <row r="45">
          <cell r="A45" t="str">
            <v>Lisätään RavaL 3 § ei-konserniyhtiöiden vaikutus</v>
          </cell>
        </row>
        <row r="46">
          <cell r="A46" t="str">
            <v>Vähennetään RavaL 17 § muun toimialan tai pois-jätettyjen yhtiöiden vaikutus</v>
          </cell>
        </row>
        <row r="47">
          <cell r="A47" t="str">
            <v>Vähennetään IFRS-tilinpäätöksen omaan pääomaan kirjatut erät, jotka eivät kelpaa omiin varoihin</v>
          </cell>
        </row>
        <row r="48">
          <cell r="A48" t="str">
            <v>I tasoitusmäärä</v>
          </cell>
        </row>
        <row r="49">
          <cell r="A49" t="str">
            <v>II laskennalliset verosaamiset</v>
          </cell>
        </row>
        <row r="50">
          <cell r="A50" t="str">
            <v>III eläkevastuun ylikate</v>
          </cell>
        </row>
        <row r="51">
          <cell r="A51" t="str">
            <v>IV omaan pääomaan sisältyvät realisoitumattomat voitot, joita ei lueta omiin varoihin</v>
          </cell>
        </row>
        <row r="52">
          <cell r="A52" t="str">
            <v>Vähennetään vakuutusyhtiöiden omasta pääomasta omaisuuden kirjanpitoarvojen ja käypien arvojen positiivinen erotus, jos ei kirjattu taseeseen</v>
          </cell>
        </row>
        <row r="53">
          <cell r="A53" t="str">
            <v>Vähennetään taseeseen merkitsemättömät velkoihin rinnastettavat erät, joiden suoritusvelvollisuutta on pidettävä todennäköisenä</v>
          </cell>
        </row>
        <row r="54">
          <cell r="A54" t="str">
            <v>Vähennetään vieraasta sitoumuksesta annetut pantit ja kiinnitykset</v>
          </cell>
        </row>
        <row r="55">
          <cell r="A55" t="str">
            <v>Vähennetään johdannaissopimuksista koituva mahdollinen enimmäistappio</v>
          </cell>
        </row>
        <row r="56">
          <cell r="A56" t="str">
            <v>Vähennykset muiden mahdollisesti vähennettävien erien osalta</v>
          </cell>
        </row>
        <row r="57">
          <cell r="A57" t="str">
            <v>Vähennetään rahoitusalan omista varoista omistukset ei-ryhmittymään kuuluvien yhtiöiden osalta</v>
          </cell>
        </row>
        <row r="58">
          <cell r="A58" t="str">
            <v>I yli 10 % omistukset ja sijoitukset toisiin rahoitusalan yrityksiin</v>
          </cell>
        </row>
        <row r="59">
          <cell r="A59" t="str">
            <v>II muut omistukset ja sijoitukset toisiin rahoitusalan yrityksiin, joiden yhteismäärä ylittää 10 % konsernin omista varoista</v>
          </cell>
        </row>
        <row r="60">
          <cell r="A60" t="str">
            <v>III yli 10 % omistukset ja sijoitukset toisiin vakuutusalan yrityksiin</v>
          </cell>
        </row>
        <row r="61">
          <cell r="A61" t="str">
            <v>Vähennetään rahoitusalan luottoriskin kattamiseksi arvioitujen EL ja tulokseen kirjattujen arvonalennusten välinen erotus</v>
          </cell>
        </row>
        <row r="62">
          <cell r="A62" t="str">
            <v>Vähennetään muut omiin varoihin kuulumattomat erät</v>
          </cell>
        </row>
        <row r="63">
          <cell r="A63" t="str">
            <v>Oikaisut yhteensä</v>
          </cell>
        </row>
        <row r="64">
          <cell r="A64" t="str">
            <v>Oma pääoma oikaisujen jälkeen</v>
          </cell>
        </row>
        <row r="65">
          <cell r="A65" t="str">
            <v>2. Kohdan 1. mukaisiin omiin varoihin sisältymättömät asianomaisten toimialakohtaisten säännösten mukaan omiin varoihin luettavat erät</v>
          </cell>
        </row>
        <row r="66">
          <cell r="A66" t="str">
            <v>Pääomalainat - ei-innovatiiviset</v>
          </cell>
        </row>
        <row r="67">
          <cell r="A67" t="str">
            <v>Pääomalainat - innovatiiviset</v>
          </cell>
        </row>
        <row r="68">
          <cell r="A68" t="str">
            <v>Ylempiin toissijaisiin omiin varoihin luettavat lainainstrumentit</v>
          </cell>
        </row>
        <row r="69">
          <cell r="A69" t="str">
            <v>Alempiin toissijaisiin omiin varoihin luettavat lainainstrumentit</v>
          </cell>
        </row>
        <row r="70">
          <cell r="A70" t="str">
            <v>Omaisuuden käypien arvojen ja kirjanpitoarvojen positiivinen erotus siltä osin kuin sitä ei voida pitää poikkeuksellisena</v>
          </cell>
        </row>
        <row r="71">
          <cell r="A71" t="str">
            <v>Muut vakuutushtiöiden toimintapääomaan luettavat erät</v>
          </cell>
        </row>
        <row r="72">
          <cell r="A72" t="str">
            <v>3. Liikearvo ja aineettomat hyödykkeet</v>
          </cell>
        </row>
        <row r="73">
          <cell r="A73" t="str">
            <v>Konsernitaseen liikearvo</v>
          </cell>
        </row>
        <row r="74">
          <cell r="A74" t="str">
            <v>Osuus osakkuusyhtiön taseessa olevasta liikearvosta</v>
          </cell>
        </row>
        <row r="75">
          <cell r="A75" t="str">
            <v>Konsernitaseen aineettomat hyödykkeet</v>
          </cell>
        </row>
        <row r="76">
          <cell r="A76" t="str">
            <v>Osuus osakkuusyhtiön taseessa olevista aineettomista hyödykkeistä</v>
          </cell>
        </row>
        <row r="77">
          <cell r="A77" t="str">
            <v>4. Voitonjako edelliseltä tilikaudelta ja suunniteltu voitonjako kuluvalta tilikaudelta</v>
          </cell>
        </row>
        <row r="78">
          <cell r="A78" t="str">
            <v>Maksamatta oleva voitonjako edelliseltä tilikaudelta</v>
          </cell>
        </row>
        <row r="79">
          <cell r="A79" t="str">
            <v>Jaksotettu osuus tilikauden suunnitellusta ja julkistetusta osingonjakopolitiikan mukaisesta osingonjaosta</v>
          </cell>
        </row>
        <row r="80">
          <cell r="A80" t="str">
            <v>5. Vain vakuutusalan omiin varoihin hyväksyttävistä eristä määrä, joka ylittää vakuutusalaan kuuluvien yritysten yhteenlasketun omien varojen vähimmäismäärän</v>
          </cell>
        </row>
        <row r="81">
          <cell r="A81" t="str">
            <v>Vain vakuutusalan omiin varoihin hyväksyttävät erät, kokonaismäärä taseessa</v>
          </cell>
        </row>
        <row r="82">
          <cell r="A82" t="str">
            <v>Vain vakuutusalan omiin varoihin hyväksyttävät erät, omien varojen vähimmäismäärän kattamiseen käytetty määrä</v>
          </cell>
        </row>
        <row r="83">
          <cell r="A83" t="str">
            <v>6. Ryhmittymän omiin varoihin hyväksyttäviin vakuutusalan tytär- ja omistusyhteysyritysten arvostuserohin kohdistuva verovelka</v>
          </cell>
        </row>
        <row r="84">
          <cell r="A84" t="str">
            <v>Vakuutusalan arvostuseroihin (kohta 2) kohdistuva verovelka</v>
          </cell>
        </row>
        <row r="85">
          <cell r="A85" t="str">
            <v>7. Vain rahoitusalan omiin varoihin hyväksyttävistä eristä määrä, joka ylittää rahoitusalaan kuuluvien yritysten yhteenlasketun omien varojen vähimmäismäärän</v>
          </cell>
        </row>
        <row r="86">
          <cell r="A86" t="str">
            <v>Ylempiin toissijaisiin omiin varoihin luettavat lainainstrumentit, kokonaismäärä taseessa</v>
          </cell>
        </row>
        <row r="87">
          <cell r="A87" t="str">
            <v>Alempiin toissijaisiin omiin varoihin luettavat lainainstrumentit, kokonaismäärä taseessa</v>
          </cell>
        </row>
        <row r="88">
          <cell r="A88" t="str">
            <v>Ylempiin toissijaisiin omiin varoihin luettavat lainainstrumentit, omien varojen vähimmäismäärän kattamiseen käytetty määrä</v>
          </cell>
        </row>
        <row r="89">
          <cell r="A89" t="str">
            <v>Alempiin toissijaisiin omiin varoihin luettavat lainainstrumentit, omien varojen vähimmäismäärän kattamiseen käytetty määrä</v>
          </cell>
        </row>
        <row r="90">
          <cell r="A90" t="str">
            <v>8. Sellaiset yrityskohtaiset omien varojen vähimmäismäärän ylittävät omien varojen erät, kuten vähemmistöosuus ja muut lain 20 §:n 3 momentissa tarkoitetut erät, joita ei voida käyttää ryhmittymän kuuluvien muiden yritysten tappioiden kattamiseen</v>
          </cell>
        </row>
        <row r="91">
          <cell r="A91" t="str">
            <v>Siirtokelvottomat erät, taseessa</v>
          </cell>
        </row>
        <row r="92">
          <cell r="A92" t="str">
            <v>Siirtokelvottomat erät, omien varojenvähimmäismäärän kattamiseen käytetty määrä</v>
          </cell>
        </row>
        <row r="93">
          <cell r="A93" t="str">
            <v>Vähemmistöosuus, taseessa</v>
          </cell>
        </row>
        <row r="94">
          <cell r="A94" t="str">
            <v>Vähemmistöosuus, omien varojen vähimmäismäärän kattamiseen käytetty määrä</v>
          </cell>
        </row>
        <row r="95">
          <cell r="A95" t="str">
            <v>9. Ryhmittymän omat varat</v>
          </cell>
        </row>
        <row r="96">
          <cell r="A96" t="str">
            <v>10. Ryhmittymän omien varojen vähimmäismäärä</v>
          </cell>
        </row>
        <row r="97">
          <cell r="A97" t="str">
            <v>Rahoitustoimialan sääntöjen mukaan laskettu omien varojen vähimmäismäärä yhteensä</v>
          </cell>
        </row>
        <row r="98">
          <cell r="A98" t="str">
            <v>Vakuutustoimialan sääntöjen mukaan laskettu toimintapääoman minimi yhteensä</v>
          </cell>
        </row>
        <row r="99">
          <cell r="A99" t="str">
            <v>11. Ryhmittymän vakavaraisuus (vähimmäismäärän ylittävät omat varat)</v>
          </cell>
        </row>
        <row r="100">
          <cell r="A100" t="str">
            <v>12. Ryhmittymän vakavaraisuussuhdeluku (omat varat suhteessa omien varojen vähimmäismäärään)</v>
          </cell>
        </row>
        <row r="101">
          <cell r="A101" t="str">
            <v>(PO &gt; 1,00)</v>
          </cell>
        </row>
        <row r="102">
          <cell r="A102" t="str">
            <v>Laadintaohjeita:</v>
          </cell>
        </row>
        <row r="103">
          <cell r="A103" t="str">
            <v>RV02</v>
          </cell>
        </row>
        <row r="104">
          <cell r="A104" t="str">
            <v>Vähennys- ja yhteenlaskumenetelmä</v>
          </cell>
        </row>
        <row r="105">
          <cell r="A105" t="str">
            <v>Ryhmittymän omistusosuus-%</v>
          </cell>
        </row>
        <row r="106">
          <cell r="A106" t="str">
            <v>Yhtiön omat varat RavaL 18 §</v>
          </cell>
        </row>
        <row r="107">
          <cell r="A107" t="str">
            <v>Ryhmittymän sisäinen pääoma</v>
          </cell>
        </row>
        <row r="108">
          <cell r="A108" t="str">
            <v>Ryhmittymän sisäiset pääomalainat ja debentuurit</v>
          </cell>
        </row>
        <row r="109">
          <cell r="A109" t="str">
            <v>Muut oikaisut</v>
          </cell>
        </row>
        <row r="110">
          <cell r="A110" t="str">
            <v>Yhtiön oikaistut omat varat ryhmittymässä RavaA 4 § 3 mom.</v>
          </cell>
        </row>
        <row r="111">
          <cell r="A111" t="str">
            <v>Siirtokelvottomat erät yli yhtiön oman vähimmäismäärän RavaL 20 § 3 mom.</v>
          </cell>
        </row>
        <row r="112">
          <cell r="A112" t="str">
            <v>Erotus vain vakuutustoimialalle hyväksyttävien omien varojen (+) osalta yli toimialan oman tarpeen (-) RavaL 20 § 2 mom.</v>
          </cell>
        </row>
        <row r="113">
          <cell r="A113" t="str">
            <v>Erotus vain rahoitustoimialalle hyväksyttävien omien varojen (+) osalta yli toimialan oman tarpeen (-) RavaL 20 § 2 mom.</v>
          </cell>
        </row>
        <row r="114">
          <cell r="A114" t="str">
            <v>Omien varojen määrä ryhmittymässä RavaL 20 §</v>
          </cell>
        </row>
        <row r="115">
          <cell r="A115" t="str">
            <v>Yhtiön omien varojen vähimmäismäärä RavaL 18 §</v>
          </cell>
        </row>
        <row r="116">
          <cell r="A116" t="str">
            <v>Yhtiön omien varojen vähimmäismäärä ryhmittymässä RavaA 4 §</v>
          </cell>
        </row>
        <row r="117">
          <cell r="A117" t="str">
            <v>Erotus = vakavaraisuus</v>
          </cell>
        </row>
        <row r="118">
          <cell r="A118" t="str">
            <v>Tunnuksen tyyppi</v>
          </cell>
        </row>
        <row r="119">
          <cell r="A119" t="str">
            <v>Tunnus</v>
          </cell>
        </row>
        <row r="120">
          <cell r="A120" t="str">
            <v>Yrityksen nimi</v>
          </cell>
        </row>
        <row r="121">
          <cell r="A121" t="str">
            <v>Johdossa oleva yhtiö</v>
          </cell>
        </row>
        <row r="122">
          <cell r="A122" t="str">
            <v>Tuo raportti</v>
          </cell>
        </row>
        <row r="123">
          <cell r="A123" t="str">
            <v>Tyhjennä työkirja</v>
          </cell>
        </row>
        <row r="124">
          <cell r="A124" t="str">
            <v>Tulosta kaikki</v>
          </cell>
        </row>
        <row r="125">
          <cell r="A125" t="str">
            <v>Tallenna työkirja</v>
          </cell>
        </row>
        <row r="126">
          <cell r="A126" t="str">
            <v>Tallenna Fiva-raportti</v>
          </cell>
        </row>
        <row r="127">
          <cell r="A127" t="str">
            <v>Tallenna Tilastokeskus-raportti</v>
          </cell>
        </row>
        <row r="128">
          <cell r="A128" t="str">
            <v>Valitse</v>
          </cell>
        </row>
        <row r="129">
          <cell r="A129" t="str">
            <v>Ei</v>
          </cell>
        </row>
        <row r="130">
          <cell r="A130" t="str">
            <v>Kyllä</v>
          </cell>
        </row>
        <row r="131">
          <cell r="A131" t="str">
            <v>Tarkistuslaskennassa havaittiin seuraavat virheet (ks. myös InputErrors-sivu):</v>
          </cell>
        </row>
        <row r="132">
          <cell r="A132" t="str">
            <v xml:space="preserve">Onko tiedon ajankohta oikein </v>
          </cell>
        </row>
        <row r="133">
          <cell r="A133" t="str">
            <v>Onko kyse muutoksesta jo aikaisemmin Finanssivalvonnalle lähetettyyn raporttiin?</v>
          </cell>
        </row>
        <row r="134">
          <cell r="A134" t="str">
            <v>Syötön tarkistus</v>
          </cell>
        </row>
        <row r="135">
          <cell r="A135" t="str">
            <v>Syöttämäsi tieto ei kelpaa!</v>
          </cell>
        </row>
        <row r="136">
          <cell r="A136" t="str">
            <v>Raportointivaluutan tarkistus</v>
          </cell>
        </row>
        <row r="137">
          <cell r="A137" t="str">
            <v>Arvo-alueelle ei voi syöttää tekstitietoa!</v>
          </cell>
        </row>
        <row r="138">
          <cell r="A138" t="str">
            <v>Haluatko tallettaa raportin virheistä huolimatta?</v>
          </cell>
        </row>
        <row r="139">
          <cell r="A139" t="str">
            <v>Täyttämättömät taulukot</v>
          </cell>
        </row>
        <row r="140">
          <cell r="A140" t="str">
            <v>Ei, palaa tietojen tallennukseen</v>
          </cell>
        </row>
        <row r="141">
          <cell r="A141" t="str">
            <v>Kyllä, tallenna raportti</v>
          </cell>
        </row>
        <row r="142">
          <cell r="A142" t="str">
            <v>Seuraaviin taulukoihin ei ole tallennettu mitään:</v>
          </cell>
        </row>
        <row r="143">
          <cell r="A143" t="str">
            <v>Nämä taulukot saa jättää täyttämättä vain, jos raportoitavaa ei ole!</v>
          </cell>
        </row>
        <row r="144">
          <cell r="A144" t="str">
            <v>Onko tiedot jätetty tarkoituksellisesti raportoimatta tästä syystä?</v>
          </cell>
        </row>
        <row r="145">
          <cell r="A145" t="str">
            <v>SWIFT-koodi ei täsmää maakoodiin</v>
          </cell>
        </row>
        <row r="146">
          <cell r="A146" t="str">
            <v>Vastapuolitunnuksen tyyppi</v>
          </cell>
        </row>
        <row r="147">
          <cell r="A147" t="str">
            <v>Vastapuolen kotivaltio</v>
          </cell>
        </row>
        <row r="148">
          <cell r="A148" t="str">
            <v>Asiakastunnuksen tyyppi ei kelpaa!</v>
          </cell>
        </row>
        <row r="149">
          <cell r="A149" t="str">
            <v>Tunnuksen tyyppi ei kelpaa tai arvoalue on tyhjä!</v>
          </cell>
        </row>
        <row r="150">
          <cell r="A150" t="str">
            <v>Asiakastunnus ei kelpaa!</v>
          </cell>
        </row>
        <row r="151">
          <cell r="A151" t="str">
            <v>Nimi ei kelpaa tai maakoodi puuttuu!</v>
          </cell>
        </row>
        <row r="152">
          <cell r="A152" t="str">
            <v>Virheellinen henkilötunnuksen pituus, po. 11!</v>
          </cell>
        </row>
        <row r="153">
          <cell r="A153" t="str">
            <v>Virheellinen vuosisataerotinmerkki, po. +/-/A!</v>
          </cell>
        </row>
        <row r="154">
          <cell r="A154" t="str">
            <v>Virheellinen syntymäaika!</v>
          </cell>
        </row>
        <row r="155">
          <cell r="A155" t="str">
            <v>Muotovirhe henkilötunnuksessa!</v>
          </cell>
        </row>
        <row r="156">
          <cell r="A156" t="str">
            <v>Virheellinen henkilötunnus!</v>
          </cell>
        </row>
        <row r="157">
          <cell r="A157" t="str">
            <v>Ohjelmavirhe henkilötunnuksen tarkistuksessa!</v>
          </cell>
        </row>
        <row r="158">
          <cell r="A158" t="str">
            <v>Tarkista tunnukset!</v>
          </cell>
        </row>
        <row r="159">
          <cell r="A159" t="str">
            <v>Tarkista nimet!</v>
          </cell>
        </row>
        <row r="160">
          <cell r="A160" t="str">
            <v>Tämän rivin tietoja ei voi poistaa!</v>
          </cell>
        </row>
        <row r="161">
          <cell r="A161" t="str">
            <v>Tarkistus ei täsmää:</v>
          </cell>
        </row>
        <row r="162">
          <cell r="A162" t="str">
            <v>9  SWIFT -tunnus</v>
          </cell>
        </row>
        <row r="163">
          <cell r="A163" t="str">
            <v>Sallitut arvot:</v>
          </cell>
        </row>
        <row r="164">
          <cell r="A164" t="str">
            <v>Vastapuolitunnuksen tyyppi ei kelpaa!</v>
          </cell>
        </row>
        <row r="165">
          <cell r="A165" t="str">
            <v>Vastapuolitunnus ei kelpaa! Pituus: &gt;=8 ja &lt;=11.</v>
          </cell>
        </row>
        <row r="166">
          <cell r="A166" t="str">
            <v>Vastapuolitunnus ei kelpaa! Pituus: &gt;=4 ja &lt;=11.</v>
          </cell>
        </row>
        <row r="167">
          <cell r="A167" t="str">
            <v>Tiedon ajankohdan tarkistus</v>
          </cell>
        </row>
        <row r="168">
          <cell r="A168" t="str">
            <v>Raportointipäivämäärän tarkistus</v>
          </cell>
        </row>
        <row r="169">
          <cell r="A169" t="str">
            <v xml:space="preserve">Tarkistus </v>
          </cell>
        </row>
        <row r="170">
          <cell r="A170" t="str">
            <v>Tunnuksen tyypin sallitut arvot ovat: 1 = Y-tunnus</v>
          </cell>
        </row>
        <row r="171">
          <cell r="A171" t="str">
            <v>Y-tunnus annetaan ilman tarkistusmerkkiä erottavaa väliviivaa.</v>
          </cell>
        </row>
        <row r="172">
          <cell r="A172" t="str">
            <v>Virheellinen Y-tunnus!</v>
          </cell>
        </row>
        <row r="173">
          <cell r="A173" t="str">
            <v xml:space="preserve">Tarkistus käynnissä </v>
          </cell>
        </row>
        <row r="174">
          <cell r="A174" t="str">
            <v>Ei löytynyt yhtään talletettavaa raporttia kyseiseltä ajankohdalta!</v>
          </cell>
        </row>
        <row r="175">
          <cell r="A175" t="str">
            <v>Raportin tallennusta ei voida tehdä!</v>
          </cell>
        </row>
        <row r="176">
          <cell r="A176" t="str">
            <v>Tarkistus</v>
          </cell>
        </row>
        <row r="177">
          <cell r="A177" t="str">
            <v>Valuutta:</v>
          </cell>
        </row>
        <row r="178">
          <cell r="A178" t="str">
            <v>Poistetaanko rivi?</v>
          </cell>
        </row>
        <row r="179">
          <cell r="A179" t="str">
            <v>Syöttötiedon poisto</v>
          </cell>
        </row>
        <row r="180">
          <cell r="A180" t="str">
            <v>Poiston tarkistus</v>
          </cell>
        </row>
        <row r="181">
          <cell r="A181" t="str">
            <v>Summakaavan luonti ei mahdollista: virhe rivi- tai sarakemäärityksessä!</v>
          </cell>
        </row>
        <row r="182">
          <cell r="A182" t="str">
            <v>Poista lomake</v>
          </cell>
        </row>
        <row r="183">
          <cell r="A183" t="str">
            <v>Oletko varma, että haluat poistaa tämän lomakesivun (</v>
          </cell>
        </row>
        <row r="184">
          <cell r="A184" t="str">
            <v>Lomakesivun poisto</v>
          </cell>
        </row>
        <row r="185">
          <cell r="A185" t="str">
            <v>Haluatko nähdä soluun liittyvän ohjeen?</v>
          </cell>
        </row>
        <row r="186">
          <cell r="A186" t="str">
            <v>Soluohje</v>
          </cell>
        </row>
        <row r="187">
          <cell r="A187" t="str">
            <v>* Tällä ylätunnisteella merkittyihin teksteihin on kiinnitetty soluohje, jonka saa näkyviin hiiren oikealla painikkeella</v>
          </cell>
        </row>
        <row r="188">
          <cell r="A188" t="str">
            <v>Raportoijan nimen tarkistus</v>
          </cell>
        </row>
        <row r="189">
          <cell r="A189" t="str">
            <v>Raportoijan sähköpostiosoitteen tarkistus</v>
          </cell>
        </row>
        <row r="190">
          <cell r="A190" t="str">
            <v>Raportoijan puhelinnumeron tarkistus</v>
          </cell>
        </row>
        <row r="191">
          <cell r="A191" t="str">
            <v>Lisää rivi</v>
          </cell>
        </row>
        <row r="192">
          <cell r="A192" t="str">
            <v>Poista rivi</v>
          </cell>
        </row>
        <row r="193">
          <cell r="A193" t="str">
            <v>Ei raportoitavaa</v>
          </cell>
        </row>
        <row r="194">
          <cell r="A194" t="str">
            <v>Syöttösolu</v>
          </cell>
        </row>
        <row r="195">
          <cell r="A195" t="str">
            <v>Kaavasolu</v>
          </cell>
        </row>
        <row r="196">
          <cell r="A196" t="str">
            <v>Linkkisolu</v>
          </cell>
        </row>
        <row r="197">
          <cell r="A197" t="str">
            <v>Suljettu solu</v>
          </cell>
        </row>
        <row r="198">
          <cell r="A198" t="str">
            <v>Apulaskentasolu</v>
          </cell>
        </row>
      </sheetData>
      <sheetData sheetId="18" refreshError="1"/>
      <sheetData sheetId="19">
        <row r="1">
          <cell r="A1" t="str">
            <v>Soluosoite</v>
          </cell>
        </row>
        <row r="2">
          <cell r="A2" t="str">
            <v>VG01!H23</v>
          </cell>
        </row>
      </sheetData>
      <sheetData sheetId="20" refreshError="1"/>
    </sheetDataSet>
  </externalBook>
</externalLink>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showGridLines="0" tabSelected="1" zoomScaleNormal="100" workbookViewId="0">
      <selection activeCell="C1" sqref="C1"/>
    </sheetView>
  </sheetViews>
  <sheetFormatPr defaultColWidth="8.58203125" defaultRowHeight="14.5"/>
  <cols>
    <col min="1" max="1" width="9.83203125" style="32" customWidth="1"/>
    <col min="2" max="2" width="80.33203125" style="6" customWidth="1"/>
    <col min="3" max="4" width="8.58203125" style="17"/>
    <col min="5" max="16384" width="8.58203125" style="6"/>
  </cols>
  <sheetData>
    <row r="1" spans="1:8" ht="26">
      <c r="A1" s="26"/>
      <c r="B1" s="27" t="s">
        <v>253</v>
      </c>
      <c r="D1" s="87"/>
      <c r="E1" s="28"/>
      <c r="F1" s="28"/>
    </row>
    <row r="2" spans="1:8">
      <c r="A2" s="29"/>
      <c r="B2" s="8"/>
    </row>
    <row r="3" spans="1:8" ht="21">
      <c r="A3" s="29"/>
      <c r="B3" s="30" t="s">
        <v>0</v>
      </c>
    </row>
    <row r="4" spans="1:8">
      <c r="A4" s="29"/>
      <c r="B4" s="8"/>
    </row>
    <row r="5" spans="1:8" ht="21">
      <c r="A5" s="26">
        <v>1</v>
      </c>
      <c r="B5" s="26" t="s">
        <v>1</v>
      </c>
      <c r="D5" s="87"/>
      <c r="E5" s="28"/>
      <c r="F5" s="28"/>
    </row>
    <row r="6" spans="1:8" ht="10" customHeight="1">
      <c r="A6" s="29"/>
      <c r="B6" s="26"/>
      <c r="D6" s="87"/>
      <c r="E6" s="28"/>
      <c r="F6" s="28"/>
    </row>
    <row r="7" spans="1:8" ht="17.149999999999999" customHeight="1">
      <c r="A7" s="88" t="s">
        <v>2</v>
      </c>
      <c r="B7" s="89" t="s">
        <v>3</v>
      </c>
    </row>
    <row r="8" spans="1:8" ht="17.149999999999999" customHeight="1">
      <c r="A8" s="88" t="s">
        <v>4</v>
      </c>
      <c r="B8" s="89" t="s">
        <v>5</v>
      </c>
      <c r="C8" s="81"/>
      <c r="D8" s="81"/>
      <c r="E8" s="19"/>
      <c r="F8" s="19"/>
      <c r="G8" s="19"/>
      <c r="H8" s="19"/>
    </row>
    <row r="9" spans="1:8" ht="17.149999999999999" customHeight="1">
      <c r="A9" s="88" t="s">
        <v>6</v>
      </c>
      <c r="B9" s="89" t="s">
        <v>7</v>
      </c>
      <c r="C9" s="81"/>
      <c r="D9" s="81"/>
      <c r="E9" s="19"/>
      <c r="F9" s="19"/>
      <c r="G9" s="19"/>
      <c r="H9" s="19"/>
    </row>
    <row r="10" spans="1:8" ht="17.149999999999999" customHeight="1">
      <c r="A10" s="88" t="s">
        <v>8</v>
      </c>
      <c r="B10" s="89" t="s">
        <v>9</v>
      </c>
      <c r="C10" s="81"/>
      <c r="D10" s="81"/>
      <c r="E10" s="19"/>
      <c r="F10" s="19"/>
      <c r="G10" s="19"/>
      <c r="H10" s="19"/>
    </row>
    <row r="11" spans="1:8" ht="17.149999999999999" customHeight="1">
      <c r="A11" s="88" t="s">
        <v>10</v>
      </c>
      <c r="B11" s="89" t="s">
        <v>11</v>
      </c>
      <c r="C11" s="81"/>
      <c r="D11" s="81"/>
      <c r="E11" s="19"/>
      <c r="F11" s="19"/>
      <c r="G11" s="19"/>
      <c r="H11" s="19"/>
    </row>
    <row r="12" spans="1:8" s="33" customFormat="1" ht="17.149999999999999" customHeight="1">
      <c r="A12" s="88" t="s">
        <v>244</v>
      </c>
      <c r="B12" s="120" t="s">
        <v>12</v>
      </c>
      <c r="C12" s="17"/>
      <c r="D12" s="17"/>
      <c r="E12" s="32"/>
      <c r="F12" s="6"/>
      <c r="G12" s="6"/>
    </row>
    <row r="13" spans="1:8" ht="17.149999999999999" customHeight="1">
      <c r="A13" s="88" t="s">
        <v>245</v>
      </c>
      <c r="B13" s="120" t="s">
        <v>13</v>
      </c>
      <c r="E13" s="31"/>
      <c r="F13" s="19"/>
    </row>
    <row r="14" spans="1:8">
      <c r="A14" s="29"/>
      <c r="B14" s="8"/>
    </row>
  </sheetData>
  <phoneticPr fontId="12" type="noConversion"/>
  <hyperlinks>
    <hyperlink ref="B7" location="'Table 1.1'!A1" display="Own funds" xr:uid="{2EC94D76-6306-455F-8453-F9858D670898}"/>
    <hyperlink ref="B8" location="'Table 1.2'!A1" display="Overview of total risk exposure amounts (EU OV1)" xr:uid="{6035AB26-ADB6-4E3E-80B1-187D426BB709}"/>
    <hyperlink ref="B9" location="'Table 1.3'!A1" display="Capital Ratios" xr:uid="{FD857AD5-54A4-4400-A538-1EAA61F5AEA5}"/>
    <hyperlink ref="B10" location="'Table 1.4'!A1" display="Key Metrics template (EU KM1)" xr:uid="{2386EB38-E38C-4C15-B0C9-007023A76355}"/>
    <hyperlink ref="B11" location="'Table 1.5'!A1" display="Financial conglomerates information on own funds and capital adequacy ratio (EU INS2)" xr:uid="{D897EE6E-CFFE-4C5C-B34D-680B331CAA43}"/>
    <hyperlink ref="B12" location="'Table 1.6 &amp; 1.7'!A1" display="Quantitative information of LCR (EU LIQ1)" xr:uid="{FC9E7BE3-7F71-4F56-928A-21138A970EBA}"/>
    <hyperlink ref="B13" location="'Table 1.6 &amp; 1.7'!A50" display="Qualitative information on LCR (EU LIQB)" xr:uid="{DE13971F-9124-43AC-9288-E6361FC8B9E8}"/>
  </hyperlinks>
  <pageMargins left="0.70866141732283472" right="0.70866141732283472" top="0.74803149606299213" bottom="0.74803149606299213" header="0.31496062992125984" footer="0.31496062992125984"/>
  <pageSetup paperSize="9" scale="89" fitToHeight="0" orientation="portrait" r:id="rId1"/>
  <headerFooter>
    <oddHeader>&amp;R&amp;P</oddHead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pageSetUpPr fitToPage="1"/>
  </sheetPr>
  <dimension ref="A1:C40"/>
  <sheetViews>
    <sheetView showGridLines="0" zoomScaleNormal="100" workbookViewId="0">
      <selection activeCell="D1" sqref="D1"/>
    </sheetView>
  </sheetViews>
  <sheetFormatPr defaultColWidth="8.58203125" defaultRowHeight="14.5"/>
  <cols>
    <col min="1" max="1" width="60.5" style="6" customWidth="1"/>
    <col min="2" max="3" width="11.83203125" style="6" customWidth="1"/>
    <col min="4" max="16384" width="8.58203125" style="6"/>
  </cols>
  <sheetData>
    <row r="1" spans="1:3" s="38" customFormat="1" ht="20.5" customHeight="1">
      <c r="A1" s="26" t="s">
        <v>14</v>
      </c>
      <c r="B1" s="37"/>
      <c r="C1" s="37"/>
    </row>
    <row r="2" spans="1:3" s="38" customFormat="1" ht="12.75" customHeight="1">
      <c r="A2" s="37"/>
      <c r="B2" s="37"/>
      <c r="C2" s="37"/>
    </row>
    <row r="3" spans="1:3" s="38" customFormat="1" ht="78" customHeight="1">
      <c r="A3" s="135" t="s">
        <v>15</v>
      </c>
      <c r="B3" s="136"/>
      <c r="C3" s="136"/>
    </row>
    <row r="4" spans="1:3" s="38" customFormat="1" ht="12" customHeight="1">
      <c r="A4" s="39"/>
      <c r="B4" s="39"/>
      <c r="C4" s="39"/>
    </row>
    <row r="5" spans="1:3" s="38" customFormat="1" ht="94" customHeight="1">
      <c r="A5" s="137" t="s">
        <v>249</v>
      </c>
      <c r="B5" s="137"/>
      <c r="C5" s="137"/>
    </row>
    <row r="6" spans="1:3" s="38" customFormat="1" ht="12">
      <c r="A6" s="99"/>
      <c r="B6" s="99"/>
      <c r="C6" s="99"/>
    </row>
    <row r="7" spans="1:3" s="38" customFormat="1" ht="54.65" customHeight="1">
      <c r="A7" s="136" t="s">
        <v>16</v>
      </c>
      <c r="B7" s="136"/>
      <c r="C7" s="136"/>
    </row>
    <row r="8" spans="1:3" s="38" customFormat="1" ht="12">
      <c r="A8" s="22"/>
      <c r="B8" s="22"/>
      <c r="C8" s="22"/>
    </row>
    <row r="9" spans="1:3" s="38" customFormat="1" ht="53.15" customHeight="1">
      <c r="A9" s="136" t="s">
        <v>17</v>
      </c>
      <c r="B9" s="136"/>
      <c r="C9" s="136"/>
    </row>
    <row r="10" spans="1:3" s="38" customFormat="1" ht="12">
      <c r="A10" s="39"/>
      <c r="B10" s="39"/>
      <c r="C10" s="39"/>
    </row>
    <row r="11" spans="1:3" ht="18.5">
      <c r="A11" s="3" t="s">
        <v>18</v>
      </c>
      <c r="B11" s="8"/>
      <c r="C11" s="8"/>
    </row>
    <row r="12" spans="1:3" ht="18.5">
      <c r="A12" s="3"/>
      <c r="B12" s="8"/>
      <c r="C12" s="8"/>
    </row>
    <row r="13" spans="1:3">
      <c r="A13" s="40"/>
      <c r="B13" s="41"/>
      <c r="C13" s="41"/>
    </row>
    <row r="14" spans="1:3">
      <c r="A14" s="42" t="s">
        <v>19</v>
      </c>
      <c r="B14" s="43" t="s">
        <v>237</v>
      </c>
      <c r="C14" s="43" t="s">
        <v>20</v>
      </c>
    </row>
    <row r="15" spans="1:3">
      <c r="A15" s="5" t="s">
        <v>21</v>
      </c>
      <c r="B15" s="157">
        <f>15719202019.6595/(1000000)</f>
        <v>15719.202019659517</v>
      </c>
      <c r="C15" s="157">
        <v>14334.6636628502</v>
      </c>
    </row>
    <row r="16" spans="1:3">
      <c r="A16" s="5" t="s">
        <v>22</v>
      </c>
      <c r="B16" s="157">
        <f>-1122101105.67457/(1000000)</f>
        <v>-1122.1011056745681</v>
      </c>
      <c r="C16" s="157">
        <v>-720.63939053399304</v>
      </c>
    </row>
    <row r="17" spans="1:3">
      <c r="A17" s="5" t="s">
        <v>23</v>
      </c>
      <c r="B17" s="157">
        <f>315101132.47/(1000000)</f>
        <v>315.10113247000004</v>
      </c>
      <c r="C17" s="157">
        <v>336.58292046999998</v>
      </c>
    </row>
    <row r="18" spans="1:3">
      <c r="A18" s="44" t="s">
        <v>24</v>
      </c>
      <c r="B18" s="158">
        <f>SUM(B15:B17)</f>
        <v>14912.202046454948</v>
      </c>
      <c r="C18" s="158">
        <f>SUM(C15:C17)</f>
        <v>13950.607192786207</v>
      </c>
    </row>
    <row r="19" spans="1:3">
      <c r="A19" s="5" t="s">
        <v>25</v>
      </c>
      <c r="B19" s="157">
        <v>-324.53179735999998</v>
      </c>
      <c r="C19" s="157">
        <v>-342.98923380000002</v>
      </c>
    </row>
    <row r="20" spans="1:3">
      <c r="A20" s="5" t="s">
        <v>26</v>
      </c>
      <c r="B20" s="157">
        <v>-245.73579556600001</v>
      </c>
      <c r="C20" s="157">
        <v>-231.011430856</v>
      </c>
    </row>
    <row r="21" spans="1:3">
      <c r="A21" s="5" t="s">
        <v>27</v>
      </c>
      <c r="B21" s="157">
        <v>-4.6666600000000003</v>
      </c>
      <c r="C21" s="157">
        <v>-162.83954926000001</v>
      </c>
    </row>
    <row r="22" spans="1:3">
      <c r="A22" s="5" t="s">
        <v>235</v>
      </c>
      <c r="B22" s="157">
        <v>-147.48214073</v>
      </c>
      <c r="C22" s="157">
        <v>-144.17967075000001</v>
      </c>
    </row>
    <row r="23" spans="1:3">
      <c r="A23" s="5" t="s">
        <v>28</v>
      </c>
      <c r="B23" s="157"/>
      <c r="C23" s="157">
        <v>-425.1295946267</v>
      </c>
    </row>
    <row r="24" spans="1:3">
      <c r="A24" s="5" t="s">
        <v>29</v>
      </c>
      <c r="B24" s="157">
        <v>-165.394540011695</v>
      </c>
      <c r="C24" s="157">
        <v>-75.570295820835</v>
      </c>
    </row>
    <row r="25" spans="1:3">
      <c r="A25" s="44" t="s">
        <v>30</v>
      </c>
      <c r="B25" s="158">
        <f>SUM(B18:B24)</f>
        <v>14024.391112787251</v>
      </c>
      <c r="C25" s="158">
        <f>SUM(C18:C24)</f>
        <v>12568.887417672671</v>
      </c>
    </row>
    <row r="26" spans="1:3">
      <c r="A26" s="5"/>
      <c r="B26" s="18" t="s">
        <v>31</v>
      </c>
      <c r="C26" s="18" t="s">
        <v>31</v>
      </c>
    </row>
    <row r="27" spans="1:3" hidden="1">
      <c r="A27" s="5" t="s">
        <v>32</v>
      </c>
      <c r="B27" s="18"/>
      <c r="C27" s="18"/>
    </row>
    <row r="28" spans="1:3" hidden="1">
      <c r="A28" s="44" t="s">
        <v>33</v>
      </c>
      <c r="B28" s="45"/>
      <c r="C28" s="45"/>
    </row>
    <row r="29" spans="1:3">
      <c r="A29" s="44" t="s">
        <v>34</v>
      </c>
      <c r="B29" s="158">
        <f>B25</f>
        <v>14024.391112787251</v>
      </c>
      <c r="C29" s="158">
        <f>C25</f>
        <v>12568.887417672671</v>
      </c>
    </row>
    <row r="30" spans="1:3">
      <c r="A30" s="5"/>
      <c r="B30" s="18" t="s">
        <v>31</v>
      </c>
      <c r="C30" s="18" t="s">
        <v>31</v>
      </c>
    </row>
    <row r="31" spans="1:3">
      <c r="A31" s="5" t="s">
        <v>35</v>
      </c>
      <c r="B31" s="157">
        <v>1307.8840221600001</v>
      </c>
      <c r="C31" s="157">
        <v>1307.8840221600001</v>
      </c>
    </row>
    <row r="32" spans="1:3">
      <c r="A32" s="5" t="s">
        <v>36</v>
      </c>
      <c r="B32" s="157">
        <v>65.229138006599996</v>
      </c>
      <c r="C32" s="157">
        <v>91.010594194999996</v>
      </c>
    </row>
    <row r="33" spans="1:3">
      <c r="A33" s="5" t="s">
        <v>230</v>
      </c>
      <c r="B33" s="157">
        <v>101.40503799</v>
      </c>
      <c r="C33" s="157"/>
    </row>
    <row r="34" spans="1:3">
      <c r="A34" s="44" t="s">
        <v>37</v>
      </c>
      <c r="B34" s="158">
        <f>SUM(B31:B33)</f>
        <v>1474.5181981566</v>
      </c>
      <c r="C34" s="158">
        <f>SUM(C31:C33)</f>
        <v>1398.8946163550002</v>
      </c>
    </row>
    <row r="35" spans="1:3">
      <c r="A35" s="97" t="s">
        <v>38</v>
      </c>
      <c r="B35" s="159">
        <f>B29+B34</f>
        <v>15498.909310943851</v>
      </c>
      <c r="C35" s="159">
        <f>C29+C34</f>
        <v>13967.782034027672</v>
      </c>
    </row>
    <row r="36" spans="1:3">
      <c r="A36" s="7"/>
      <c r="B36" s="7"/>
      <c r="C36" s="7"/>
    </row>
    <row r="37" spans="1:3" ht="53.15" customHeight="1">
      <c r="A37" s="138" t="s">
        <v>241</v>
      </c>
      <c r="B37" s="138"/>
      <c r="C37" s="138"/>
    </row>
    <row r="38" spans="1:3">
      <c r="A38" s="7"/>
      <c r="B38" s="7"/>
      <c r="C38" s="7"/>
    </row>
    <row r="39" spans="1:3" ht="24" customHeight="1">
      <c r="A39" s="134" t="s">
        <v>39</v>
      </c>
      <c r="B39" s="134"/>
      <c r="C39" s="134"/>
    </row>
    <row r="40" spans="1:3">
      <c r="A40" s="8"/>
      <c r="B40" s="8"/>
      <c r="C40" s="8"/>
    </row>
  </sheetData>
  <mergeCells count="6">
    <mergeCell ref="A39:C39"/>
    <mergeCell ref="A3:C3"/>
    <mergeCell ref="A5:C5"/>
    <mergeCell ref="A7:C7"/>
    <mergeCell ref="A9:C9"/>
    <mergeCell ref="A37:C37"/>
  </mergeCells>
  <pageMargins left="0.70866141732283472" right="0.70866141732283472" top="0.74803149606299213" bottom="0.74803149606299213" header="0.31496062992125984" footer="0.31496062992125984"/>
  <pageSetup paperSize="9" scale="93" fitToHeight="0" orientation="portrait" r:id="rId1"/>
  <headerFooter>
    <oddHeader>&amp;R&amp;P</oddHeader>
  </headerFooter>
  <rowBreaks count="1" manualBreakCount="1">
    <brk id="1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pageSetUpPr fitToPage="1"/>
  </sheetPr>
  <dimension ref="A1:E63"/>
  <sheetViews>
    <sheetView showGridLines="0" zoomScaleNormal="100" workbookViewId="0">
      <selection activeCell="F1" sqref="F1"/>
    </sheetView>
  </sheetViews>
  <sheetFormatPr defaultColWidth="8.58203125" defaultRowHeight="14.5"/>
  <cols>
    <col min="1" max="1" width="7.08203125" style="55" customWidth="1"/>
    <col min="2" max="2" width="58" style="6" customWidth="1"/>
    <col min="3" max="5" width="12.58203125" style="6" customWidth="1"/>
    <col min="6" max="16384" width="8.58203125" style="6"/>
  </cols>
  <sheetData>
    <row r="1" spans="1:5" ht="18.5">
      <c r="A1" s="3" t="s">
        <v>40</v>
      </c>
      <c r="B1" s="46"/>
      <c r="C1" s="47"/>
      <c r="D1" s="157"/>
      <c r="E1" s="46"/>
    </row>
    <row r="2" spans="1:5" ht="18.5">
      <c r="A2" s="3"/>
      <c r="B2" s="46"/>
      <c r="C2" s="46"/>
      <c r="D2" s="46"/>
      <c r="E2" s="46"/>
    </row>
    <row r="3" spans="1:5" ht="15.5">
      <c r="A3" s="48"/>
      <c r="B3" s="46"/>
      <c r="C3" s="46"/>
      <c r="D3" s="46"/>
      <c r="E3" s="46"/>
    </row>
    <row r="4" spans="1:5" ht="40.5" customHeight="1">
      <c r="A4" s="140" t="s">
        <v>254</v>
      </c>
      <c r="B4" s="140"/>
      <c r="C4" s="140"/>
      <c r="D4" s="140"/>
      <c r="E4" s="140"/>
    </row>
    <row r="5" spans="1:5">
      <c r="A5" s="96"/>
      <c r="B5" s="46"/>
      <c r="C5" s="46"/>
      <c r="D5" s="46"/>
      <c r="E5" s="46"/>
    </row>
    <row r="6" spans="1:5" ht="27.65" customHeight="1">
      <c r="A6" s="141" t="s">
        <v>19</v>
      </c>
      <c r="B6" s="142"/>
      <c r="C6" s="145" t="s">
        <v>41</v>
      </c>
      <c r="D6" s="145"/>
      <c r="E6" s="16" t="s">
        <v>42</v>
      </c>
    </row>
    <row r="7" spans="1:5" ht="14.15" customHeight="1">
      <c r="A7" s="141"/>
      <c r="B7" s="142"/>
      <c r="C7" s="49" t="s">
        <v>43</v>
      </c>
      <c r="D7" s="49" t="s">
        <v>44</v>
      </c>
      <c r="E7" s="49" t="s">
        <v>45</v>
      </c>
    </row>
    <row r="8" spans="1:5" ht="14.15" customHeight="1">
      <c r="A8" s="143"/>
      <c r="B8" s="144"/>
      <c r="C8" s="102" t="s">
        <v>237</v>
      </c>
      <c r="D8" s="102" t="s">
        <v>234</v>
      </c>
      <c r="E8" s="114" t="s">
        <v>237</v>
      </c>
    </row>
    <row r="9" spans="1:5" ht="14.15" customHeight="1">
      <c r="A9" s="24">
        <v>1</v>
      </c>
      <c r="B9" s="13" t="s">
        <v>47</v>
      </c>
      <c r="C9" s="158">
        <v>64234.378233459996</v>
      </c>
      <c r="D9" s="158">
        <v>63552.411669109235</v>
      </c>
      <c r="E9" s="158">
        <v>5138.7502586767996</v>
      </c>
    </row>
    <row r="10" spans="1:5" ht="14.15" customHeight="1">
      <c r="A10" s="50">
        <v>2</v>
      </c>
      <c r="B10" s="11" t="s">
        <v>48</v>
      </c>
      <c r="C10" s="157">
        <v>64234.378233459996</v>
      </c>
      <c r="D10" s="157">
        <v>63552.411669109235</v>
      </c>
      <c r="E10" s="157">
        <v>5138.7502586767996</v>
      </c>
    </row>
    <row r="11" spans="1:5" hidden="1">
      <c r="A11" s="50">
        <v>3</v>
      </c>
      <c r="B11" s="11" t="s">
        <v>49</v>
      </c>
      <c r="C11" s="157"/>
      <c r="D11" s="157"/>
      <c r="E11" s="157"/>
    </row>
    <row r="12" spans="1:5" ht="14.15" hidden="1" customHeight="1">
      <c r="A12" s="50">
        <v>4</v>
      </c>
      <c r="B12" s="11" t="s">
        <v>50</v>
      </c>
      <c r="C12" s="157"/>
      <c r="D12" s="157"/>
      <c r="E12" s="157"/>
    </row>
    <row r="13" spans="1:5" ht="14.15" hidden="1" customHeight="1">
      <c r="A13" s="50" t="s">
        <v>51</v>
      </c>
      <c r="B13" s="11" t="s">
        <v>52</v>
      </c>
      <c r="C13" s="157"/>
      <c r="D13" s="157"/>
      <c r="E13" s="157"/>
    </row>
    <row r="14" spans="1:5" ht="14.15" hidden="1" customHeight="1">
      <c r="A14" s="50">
        <v>5</v>
      </c>
      <c r="B14" s="11" t="s">
        <v>53</v>
      </c>
      <c r="C14" s="157"/>
      <c r="D14" s="157"/>
      <c r="E14" s="157"/>
    </row>
    <row r="15" spans="1:5" ht="14.15" customHeight="1">
      <c r="A15" s="24">
        <v>6</v>
      </c>
      <c r="B15" s="13" t="s">
        <v>54</v>
      </c>
      <c r="C15" s="158">
        <v>1008.2172734539001</v>
      </c>
      <c r="D15" s="158">
        <v>935.82652458299799</v>
      </c>
      <c r="E15" s="158">
        <v>80.657381876312002</v>
      </c>
    </row>
    <row r="16" spans="1:5" ht="14.15" customHeight="1">
      <c r="A16" s="50">
        <v>7</v>
      </c>
      <c r="B16" s="11" t="s">
        <v>48</v>
      </c>
      <c r="C16" s="157">
        <v>803.52908725890006</v>
      </c>
      <c r="D16" s="157">
        <v>718.76424318682598</v>
      </c>
      <c r="E16" s="157">
        <v>64.282326980712</v>
      </c>
    </row>
    <row r="17" spans="1:5" ht="14.15" hidden="1" customHeight="1">
      <c r="A17" s="50">
        <v>8</v>
      </c>
      <c r="B17" s="11" t="s">
        <v>55</v>
      </c>
      <c r="C17" s="157"/>
      <c r="D17" s="157"/>
      <c r="E17" s="157"/>
    </row>
    <row r="18" spans="1:5" ht="14.15" hidden="1" customHeight="1">
      <c r="A18" s="50" t="s">
        <v>56</v>
      </c>
      <c r="B18" s="11" t="s">
        <v>57</v>
      </c>
      <c r="C18" s="157"/>
      <c r="D18" s="157"/>
      <c r="E18" s="157"/>
    </row>
    <row r="19" spans="1:5" ht="14.15" customHeight="1">
      <c r="A19" s="50" t="s">
        <v>58</v>
      </c>
      <c r="B19" s="11" t="s">
        <v>59</v>
      </c>
      <c r="C19" s="157">
        <v>198.53592750000001</v>
      </c>
      <c r="D19" s="157">
        <v>210.91268064026303</v>
      </c>
      <c r="E19" s="157">
        <v>15.882874200000002</v>
      </c>
    </row>
    <row r="20" spans="1:5" ht="14.15" hidden="1" customHeight="1">
      <c r="A20" s="50">
        <v>9</v>
      </c>
      <c r="B20" s="11" t="s">
        <v>60</v>
      </c>
      <c r="C20" s="157"/>
      <c r="D20" s="157"/>
      <c r="E20" s="157"/>
    </row>
    <row r="21" spans="1:5" ht="14.15" hidden="1" customHeight="1">
      <c r="A21" s="24">
        <v>15</v>
      </c>
      <c r="B21" s="13" t="s">
        <v>61</v>
      </c>
      <c r="C21" s="158"/>
      <c r="D21" s="158"/>
      <c r="E21" s="158"/>
    </row>
    <row r="22" spans="1:5" ht="14.15" customHeight="1">
      <c r="A22" s="24">
        <v>16</v>
      </c>
      <c r="B22" s="13" t="s">
        <v>62</v>
      </c>
      <c r="C22" s="158">
        <v>52.081484060000001</v>
      </c>
      <c r="D22" s="158">
        <v>109.937095786</v>
      </c>
      <c r="E22" s="158">
        <v>4.1665187248000004</v>
      </c>
    </row>
    <row r="23" spans="1:5" ht="14.15" hidden="1" customHeight="1">
      <c r="A23" s="50">
        <v>17</v>
      </c>
      <c r="B23" s="11" t="s">
        <v>63</v>
      </c>
      <c r="C23" s="157"/>
      <c r="D23" s="157"/>
      <c r="E23" s="157"/>
    </row>
    <row r="24" spans="1:5" ht="14.15" customHeight="1">
      <c r="A24" s="50">
        <v>18</v>
      </c>
      <c r="B24" s="11" t="s">
        <v>64</v>
      </c>
      <c r="C24" s="157">
        <v>52.081484060000001</v>
      </c>
      <c r="D24" s="157">
        <v>109.937095786</v>
      </c>
      <c r="E24" s="157">
        <v>4.1665187248000004</v>
      </c>
    </row>
    <row r="25" spans="1:5" ht="14.15" hidden="1" customHeight="1">
      <c r="A25" s="50">
        <v>19</v>
      </c>
      <c r="B25" s="11" t="s">
        <v>65</v>
      </c>
      <c r="C25" s="157"/>
      <c r="D25" s="157"/>
      <c r="E25" s="157"/>
    </row>
    <row r="26" spans="1:5" ht="14.15" hidden="1" customHeight="1">
      <c r="A26" s="50" t="s">
        <v>66</v>
      </c>
      <c r="B26" s="11" t="s">
        <v>67</v>
      </c>
      <c r="C26" s="157"/>
      <c r="D26" s="157"/>
      <c r="E26" s="157"/>
    </row>
    <row r="27" spans="1:5" ht="14.15" customHeight="1">
      <c r="A27" s="24">
        <v>20</v>
      </c>
      <c r="B27" s="13" t="s">
        <v>68</v>
      </c>
      <c r="C27" s="158">
        <v>997.59925368749998</v>
      </c>
      <c r="D27" s="158">
        <v>1025.0136518000002</v>
      </c>
      <c r="E27" s="158">
        <v>79.807940295000009</v>
      </c>
    </row>
    <row r="28" spans="1:5" ht="14.15" customHeight="1">
      <c r="A28" s="50">
        <v>21</v>
      </c>
      <c r="B28" s="11" t="s">
        <v>48</v>
      </c>
      <c r="C28" s="157">
        <v>997.59925368749998</v>
      </c>
      <c r="D28" s="157">
        <v>1025.0136518000002</v>
      </c>
      <c r="E28" s="157">
        <v>79.807940295000009</v>
      </c>
    </row>
    <row r="29" spans="1:5" ht="14.15" hidden="1" customHeight="1">
      <c r="A29" s="50">
        <v>22</v>
      </c>
      <c r="B29" s="11" t="s">
        <v>69</v>
      </c>
      <c r="C29" s="157"/>
      <c r="D29" s="157"/>
      <c r="E29" s="157"/>
    </row>
    <row r="30" spans="1:5" ht="14.15" hidden="1" customHeight="1">
      <c r="A30" s="50" t="s">
        <v>70</v>
      </c>
      <c r="B30" s="9" t="s">
        <v>71</v>
      </c>
      <c r="C30" s="157"/>
      <c r="D30" s="157"/>
      <c r="E30" s="157"/>
    </row>
    <row r="31" spans="1:5" ht="14.15" customHeight="1">
      <c r="A31" s="24">
        <v>23</v>
      </c>
      <c r="B31" s="13" t="s">
        <v>72</v>
      </c>
      <c r="C31" s="158">
        <v>4155.9965924999997</v>
      </c>
      <c r="D31" s="158">
        <v>4155.9965919492315</v>
      </c>
      <c r="E31" s="158">
        <v>332.4797274</v>
      </c>
    </row>
    <row r="32" spans="1:5" hidden="1">
      <c r="A32" s="50" t="s">
        <v>73</v>
      </c>
      <c r="B32" s="9" t="s">
        <v>74</v>
      </c>
      <c r="C32" s="157"/>
      <c r="D32" s="157"/>
      <c r="E32" s="157"/>
    </row>
    <row r="33" spans="1:5">
      <c r="A33" s="50" t="s">
        <v>75</v>
      </c>
      <c r="B33" s="9" t="s">
        <v>76</v>
      </c>
      <c r="C33" s="157">
        <v>4155.9965924999997</v>
      </c>
      <c r="D33" s="157">
        <v>4155.9965919492315</v>
      </c>
      <c r="E33" s="157">
        <v>332.4797274</v>
      </c>
    </row>
    <row r="34" spans="1:5" hidden="1">
      <c r="A34" s="50" t="s">
        <v>77</v>
      </c>
      <c r="B34" s="9" t="s">
        <v>78</v>
      </c>
      <c r="C34" s="157"/>
      <c r="D34" s="157"/>
      <c r="E34" s="157"/>
    </row>
    <row r="35" spans="1:5">
      <c r="A35" s="24">
        <v>24</v>
      </c>
      <c r="B35" s="13" t="s">
        <v>79</v>
      </c>
      <c r="C35" s="158">
        <v>564.12165757500009</v>
      </c>
      <c r="D35" s="158">
        <v>570.17062480984998</v>
      </c>
      <c r="E35" s="158">
        <v>45.129732606000005</v>
      </c>
    </row>
    <row r="36" spans="1:5">
      <c r="A36" s="52" t="s">
        <v>80</v>
      </c>
      <c r="B36" s="53" t="s">
        <v>81</v>
      </c>
      <c r="C36" s="160">
        <v>2334</v>
      </c>
      <c r="D36" s="160">
        <v>2300.0000000000005</v>
      </c>
      <c r="E36" s="160">
        <v>186.72</v>
      </c>
    </row>
    <row r="37" spans="1:5">
      <c r="A37" s="24">
        <v>29</v>
      </c>
      <c r="B37" s="13" t="s">
        <v>82</v>
      </c>
      <c r="C37" s="158">
        <f>C9+C15+C22+C27+C31+C35+C36</f>
        <v>73346.394494736393</v>
      </c>
      <c r="D37" s="158">
        <f>D9+D15+D22+D27+D31+D35+D36</f>
        <v>72649.356158037306</v>
      </c>
      <c r="E37" s="158">
        <f>E9+E15+E22+E27+E31+E35+E36</f>
        <v>5867.7115595789119</v>
      </c>
    </row>
    <row r="38" spans="1:5">
      <c r="A38" s="54"/>
      <c r="B38" s="7"/>
      <c r="C38" s="7"/>
      <c r="D38" s="7"/>
      <c r="E38" s="7"/>
    </row>
    <row r="39" spans="1:5">
      <c r="A39" s="133"/>
      <c r="B39" s="133"/>
      <c r="C39" s="133"/>
      <c r="D39" s="133"/>
      <c r="E39" s="133"/>
    </row>
    <row r="40" spans="1:5">
      <c r="A40" s="113"/>
      <c r="B40" s="113"/>
      <c r="C40" s="113"/>
      <c r="D40" s="113"/>
      <c r="E40" s="113"/>
    </row>
    <row r="41" spans="1:5">
      <c r="A41" s="91"/>
      <c r="B41" s="91"/>
      <c r="C41" s="91"/>
      <c r="D41" s="91"/>
      <c r="E41" s="91"/>
    </row>
    <row r="42" spans="1:5">
      <c r="A42" s="91"/>
      <c r="B42" s="91"/>
      <c r="C42" s="91"/>
      <c r="D42" s="91"/>
      <c r="E42" s="91"/>
    </row>
    <row r="43" spans="1:5">
      <c r="A43" s="91"/>
      <c r="B43" s="91"/>
      <c r="C43" s="91"/>
      <c r="D43" s="91"/>
      <c r="E43" s="91"/>
    </row>
    <row r="44" spans="1:5">
      <c r="A44" s="91"/>
      <c r="B44" s="91"/>
      <c r="C44" s="91"/>
      <c r="D44" s="91"/>
      <c r="E44" s="91"/>
    </row>
    <row r="45" spans="1:5">
      <c r="A45" s="91"/>
      <c r="B45" s="91"/>
      <c r="C45" s="91"/>
      <c r="D45" s="91"/>
      <c r="E45" s="91"/>
    </row>
    <row r="46" spans="1:5">
      <c r="A46" s="91"/>
      <c r="B46" s="91"/>
      <c r="C46" s="91"/>
      <c r="D46" s="91"/>
      <c r="E46" s="91"/>
    </row>
    <row r="47" spans="1:5">
      <c r="A47" s="91"/>
      <c r="B47" s="91"/>
      <c r="C47" s="91"/>
      <c r="D47" s="91"/>
      <c r="E47" s="91"/>
    </row>
    <row r="48" spans="1:5">
      <c r="A48" s="91"/>
      <c r="B48" s="91"/>
      <c r="C48" s="91"/>
      <c r="D48" s="91"/>
      <c r="E48" s="91"/>
    </row>
    <row r="49" spans="1:5">
      <c r="A49" s="91"/>
      <c r="B49" s="91"/>
      <c r="C49" s="91"/>
      <c r="D49" s="91"/>
      <c r="E49" s="91"/>
    </row>
    <row r="50" spans="1:5">
      <c r="A50" s="91"/>
      <c r="B50" s="91"/>
      <c r="C50" s="91"/>
      <c r="D50" s="91"/>
      <c r="E50" s="91"/>
    </row>
    <row r="51" spans="1:5">
      <c r="A51" s="91"/>
      <c r="B51" s="91"/>
      <c r="C51" s="91"/>
      <c r="D51" s="91"/>
      <c r="E51" s="91"/>
    </row>
    <row r="52" spans="1:5">
      <c r="A52" s="91"/>
      <c r="B52" s="91"/>
      <c r="C52" s="91"/>
      <c r="D52" s="91"/>
      <c r="E52" s="91"/>
    </row>
    <row r="53" spans="1:5">
      <c r="A53" s="91"/>
      <c r="B53" s="91"/>
      <c r="C53" s="91"/>
      <c r="D53" s="91"/>
      <c r="E53" s="91"/>
    </row>
    <row r="54" spans="1:5">
      <c r="A54" s="91"/>
      <c r="B54" s="91"/>
      <c r="C54" s="91"/>
      <c r="D54" s="91"/>
      <c r="E54" s="91"/>
    </row>
    <row r="55" spans="1:5">
      <c r="A55" s="91"/>
      <c r="B55" s="91"/>
      <c r="C55" s="91"/>
      <c r="D55" s="91"/>
      <c r="E55" s="91"/>
    </row>
    <row r="56" spans="1:5">
      <c r="A56" s="91"/>
      <c r="B56" s="91"/>
      <c r="C56" s="91"/>
      <c r="D56" s="91"/>
      <c r="E56" s="91"/>
    </row>
    <row r="57" spans="1:5">
      <c r="A57" s="91"/>
      <c r="B57" s="91"/>
      <c r="C57" s="91"/>
      <c r="D57" s="91"/>
      <c r="E57" s="91"/>
    </row>
    <row r="58" spans="1:5">
      <c r="A58" s="91"/>
      <c r="B58" s="91"/>
      <c r="C58" s="91"/>
      <c r="D58" s="91"/>
      <c r="E58" s="91"/>
    </row>
    <row r="59" spans="1:5">
      <c r="A59" s="91"/>
      <c r="B59" s="91"/>
      <c r="C59" s="91"/>
      <c r="D59" s="91"/>
      <c r="E59" s="91"/>
    </row>
    <row r="60" spans="1:5" ht="55" customHeight="1">
      <c r="A60" s="139" t="s">
        <v>255</v>
      </c>
      <c r="B60" s="139"/>
      <c r="C60" s="139"/>
      <c r="D60" s="139"/>
      <c r="E60" s="139"/>
    </row>
    <row r="61" spans="1:5">
      <c r="A61" s="132"/>
      <c r="B61" s="132"/>
      <c r="C61" s="132"/>
      <c r="D61" s="132"/>
      <c r="E61" s="132"/>
    </row>
    <row r="62" spans="1:5" ht="25.5" customHeight="1">
      <c r="A62" s="139" t="s">
        <v>83</v>
      </c>
      <c r="B62" s="139"/>
      <c r="C62" s="139"/>
      <c r="D62" s="139"/>
      <c r="E62" s="139"/>
    </row>
    <row r="63" spans="1:5">
      <c r="A63" s="91"/>
      <c r="B63" s="91"/>
      <c r="C63" s="91"/>
      <c r="D63" s="91"/>
      <c r="E63" s="91"/>
    </row>
  </sheetData>
  <mergeCells count="5">
    <mergeCell ref="A62:E62"/>
    <mergeCell ref="A4:E4"/>
    <mergeCell ref="A6:B8"/>
    <mergeCell ref="C6:D6"/>
    <mergeCell ref="A60:E60"/>
  </mergeCells>
  <pageMargins left="0.70866141732283472" right="0.70866141732283472" top="0.74803149606299213" bottom="0.74803149606299213" header="0.31496062992125984" footer="0.31496062992125984"/>
  <pageSetup paperSize="9" scale="76" fitToHeight="0" orientation="portrait" r:id="rId1"/>
  <headerFooter>
    <oddHeader>&amp;R&amp;P</oddHeader>
  </headerFooter>
  <rowBreaks count="1" manualBreakCount="1">
    <brk id="38"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pageSetUpPr fitToPage="1"/>
  </sheetPr>
  <dimension ref="A1:D42"/>
  <sheetViews>
    <sheetView showGridLines="0" zoomScaleNormal="100" workbookViewId="0">
      <selection activeCell="E1" sqref="E1"/>
    </sheetView>
  </sheetViews>
  <sheetFormatPr defaultColWidth="8.58203125" defaultRowHeight="14.5"/>
  <cols>
    <col min="1" max="1" width="3.58203125" style="6" customWidth="1"/>
    <col min="2" max="2" width="62" style="6" customWidth="1"/>
    <col min="3" max="3" width="10.58203125" style="6" customWidth="1"/>
    <col min="4" max="4" width="10.33203125" style="6" customWidth="1"/>
    <col min="5" max="16384" width="8.58203125" style="6"/>
  </cols>
  <sheetData>
    <row r="1" spans="1:4" ht="18.5">
      <c r="A1" s="3" t="s">
        <v>84</v>
      </c>
      <c r="B1" s="46"/>
      <c r="C1" s="46"/>
      <c r="D1" s="46"/>
    </row>
    <row r="2" spans="1:4" ht="18.5">
      <c r="A2" s="3"/>
      <c r="B2" s="46"/>
      <c r="C2" s="46"/>
      <c r="D2" s="46"/>
    </row>
    <row r="3" spans="1:4">
      <c r="A3" s="56"/>
      <c r="B3" s="56"/>
      <c r="C3" s="56"/>
      <c r="D3" s="56"/>
    </row>
    <row r="4" spans="1:4">
      <c r="A4" s="57" t="s">
        <v>85</v>
      </c>
      <c r="B4" s="58"/>
      <c r="C4" s="59" t="s">
        <v>237</v>
      </c>
      <c r="D4" s="59" t="s">
        <v>20</v>
      </c>
    </row>
    <row r="5" spans="1:4">
      <c r="A5" s="39" t="s">
        <v>86</v>
      </c>
      <c r="B5" s="21"/>
      <c r="C5" s="82">
        <v>19.12</v>
      </c>
      <c r="D5" s="82">
        <v>17.38</v>
      </c>
    </row>
    <row r="6" spans="1:4">
      <c r="A6" s="39" t="s">
        <v>87</v>
      </c>
      <c r="B6" s="21"/>
      <c r="C6" s="82">
        <v>19.12</v>
      </c>
      <c r="D6" s="82">
        <v>17.38</v>
      </c>
    </row>
    <row r="7" spans="1:4">
      <c r="A7" s="39" t="s">
        <v>88</v>
      </c>
      <c r="B7" s="21"/>
      <c r="C7" s="82">
        <v>21.13</v>
      </c>
      <c r="D7" s="82">
        <v>19.309999999999999</v>
      </c>
    </row>
    <row r="8" spans="1:4">
      <c r="A8" s="39"/>
      <c r="B8" s="21"/>
      <c r="C8" s="105"/>
      <c r="D8" s="60"/>
    </row>
    <row r="9" spans="1:4">
      <c r="A9" s="57" t="s">
        <v>89</v>
      </c>
      <c r="B9" s="61"/>
      <c r="C9" s="59" t="str">
        <f>C4</f>
        <v>30 Sep 2023</v>
      </c>
      <c r="D9" s="59" t="s">
        <v>20</v>
      </c>
    </row>
    <row r="10" spans="1:4">
      <c r="A10" s="39" t="s">
        <v>86</v>
      </c>
      <c r="B10" s="21"/>
      <c r="C10" s="82">
        <v>19.12</v>
      </c>
      <c r="D10" s="82">
        <v>17.378</v>
      </c>
    </row>
    <row r="11" spans="1:4">
      <c r="A11" s="39" t="s">
        <v>87</v>
      </c>
      <c r="B11" s="21"/>
      <c r="C11" s="82">
        <v>19.12</v>
      </c>
      <c r="D11" s="82">
        <v>17.38</v>
      </c>
    </row>
    <row r="12" spans="1:4">
      <c r="A12" s="39" t="s">
        <v>88</v>
      </c>
      <c r="B12" s="21"/>
      <c r="C12" s="82">
        <v>21.04</v>
      </c>
      <c r="D12" s="82">
        <v>19.190000000000001</v>
      </c>
    </row>
    <row r="13" spans="1:4">
      <c r="A13" s="39"/>
      <c r="B13" s="21"/>
      <c r="C13" s="21"/>
      <c r="D13" s="21"/>
    </row>
    <row r="14" spans="1:4" ht="28" customHeight="1">
      <c r="A14" s="146" t="s">
        <v>240</v>
      </c>
      <c r="B14" s="146"/>
      <c r="C14" s="146"/>
      <c r="D14" s="146"/>
    </row>
    <row r="15" spans="1:4">
      <c r="A15" s="62"/>
      <c r="B15" s="62"/>
      <c r="C15" s="62"/>
      <c r="D15" s="62"/>
    </row>
    <row r="16" spans="1:4">
      <c r="A16" s="57" t="s">
        <v>90</v>
      </c>
      <c r="B16" s="63"/>
      <c r="C16" s="59" t="str">
        <f>+C4</f>
        <v>30 Sep 2023</v>
      </c>
      <c r="D16" s="59" t="str">
        <f>D9</f>
        <v>31 Dec 2022</v>
      </c>
    </row>
    <row r="17" spans="1:4">
      <c r="A17" s="39" t="s">
        <v>91</v>
      </c>
      <c r="B17" s="21"/>
      <c r="C17" s="157">
        <v>15498.9093109439</v>
      </c>
      <c r="D17" s="157">
        <v>13967.878034027701</v>
      </c>
    </row>
    <row r="18" spans="1:4">
      <c r="A18" s="39" t="s">
        <v>92</v>
      </c>
      <c r="B18" s="21"/>
      <c r="C18" s="157">
        <v>10510.0647735892</v>
      </c>
      <c r="D18" s="157">
        <v>9979.1720409627706</v>
      </c>
    </row>
    <row r="19" spans="1:4">
      <c r="A19" s="39" t="s">
        <v>93</v>
      </c>
      <c r="B19" s="22"/>
      <c r="C19" s="157">
        <f>C17-C18</f>
        <v>4988.8445373547002</v>
      </c>
      <c r="D19" s="157">
        <v>3988.7059930649102</v>
      </c>
    </row>
    <row r="20" spans="1:4">
      <c r="A20" s="21"/>
      <c r="B20" s="22"/>
      <c r="C20" s="22"/>
      <c r="D20" s="23"/>
    </row>
    <row r="21" spans="1:4" ht="157.5" customHeight="1">
      <c r="A21" s="146" t="s">
        <v>256</v>
      </c>
      <c r="B21" s="146"/>
      <c r="C21" s="146"/>
      <c r="D21" s="146"/>
    </row>
    <row r="22" spans="1:4" ht="59.5" customHeight="1">
      <c r="A22" s="90"/>
      <c r="B22" s="90"/>
      <c r="C22" s="90"/>
      <c r="D22" s="90"/>
    </row>
    <row r="23" spans="1:4">
      <c r="A23" s="65"/>
      <c r="B23" s="65"/>
      <c r="C23" s="65"/>
      <c r="D23" s="65"/>
    </row>
    <row r="24" spans="1:4">
      <c r="A24" s="65"/>
      <c r="B24" s="65"/>
      <c r="C24" s="65"/>
      <c r="D24" s="65"/>
    </row>
    <row r="25" spans="1:4">
      <c r="A25" s="65"/>
      <c r="B25" s="65"/>
      <c r="C25" s="65"/>
      <c r="D25" s="65"/>
    </row>
    <row r="26" spans="1:4">
      <c r="A26" s="65"/>
      <c r="B26" s="65"/>
      <c r="C26" s="65"/>
      <c r="D26" s="65"/>
    </row>
    <row r="27" spans="1:4">
      <c r="A27" s="65"/>
      <c r="B27" s="65"/>
      <c r="C27" s="65"/>
      <c r="D27" s="65"/>
    </row>
    <row r="28" spans="1:4">
      <c r="A28" s="65"/>
      <c r="B28" s="65"/>
      <c r="C28" s="65"/>
      <c r="D28" s="65"/>
    </row>
    <row r="29" spans="1:4">
      <c r="A29" s="65"/>
      <c r="B29" s="65"/>
      <c r="C29" s="65"/>
      <c r="D29" s="65"/>
    </row>
    <row r="30" spans="1:4">
      <c r="A30" s="65"/>
      <c r="B30" s="65"/>
      <c r="C30" s="65"/>
      <c r="D30" s="65"/>
    </row>
    <row r="31" spans="1:4">
      <c r="A31" s="65"/>
      <c r="B31" s="65"/>
      <c r="C31" s="65"/>
      <c r="D31" s="65"/>
    </row>
    <row r="32" spans="1:4">
      <c r="A32" s="65"/>
      <c r="B32" s="65"/>
      <c r="C32" s="65"/>
      <c r="D32" s="65"/>
    </row>
    <row r="33" spans="1:4">
      <c r="A33" s="65"/>
      <c r="B33" s="65"/>
      <c r="C33" s="65"/>
      <c r="D33" s="65"/>
    </row>
    <row r="34" spans="1:4">
      <c r="A34" s="65"/>
      <c r="B34" s="65"/>
      <c r="C34" s="65"/>
      <c r="D34" s="65"/>
    </row>
    <row r="35" spans="1:4">
      <c r="A35" s="65"/>
      <c r="B35" s="65"/>
      <c r="C35" s="65"/>
      <c r="D35" s="65"/>
    </row>
    <row r="36" spans="1:4">
      <c r="A36" s="65"/>
      <c r="B36" s="65"/>
      <c r="C36" s="65"/>
      <c r="D36" s="65"/>
    </row>
    <row r="37" spans="1:4">
      <c r="A37" s="8"/>
      <c r="B37" s="8"/>
      <c r="C37" s="8"/>
      <c r="D37" s="8"/>
    </row>
    <row r="38" spans="1:4">
      <c r="A38" s="8"/>
      <c r="B38" s="8"/>
      <c r="C38" s="8"/>
      <c r="D38" s="8"/>
    </row>
    <row r="39" spans="1:4">
      <c r="A39" s="8"/>
      <c r="B39" s="8"/>
      <c r="C39" s="8"/>
      <c r="D39" s="8"/>
    </row>
    <row r="40" spans="1:4">
      <c r="A40" s="106"/>
      <c r="B40" s="106"/>
      <c r="C40" s="106"/>
      <c r="D40" s="106"/>
    </row>
    <row r="41" spans="1:4">
      <c r="A41" s="106"/>
      <c r="B41" s="106"/>
      <c r="C41" s="106"/>
      <c r="D41" s="106"/>
    </row>
    <row r="42" spans="1:4">
      <c r="A42" s="106"/>
      <c r="B42" s="106"/>
      <c r="C42" s="106"/>
      <c r="D42" s="106"/>
    </row>
  </sheetData>
  <mergeCells count="2">
    <mergeCell ref="A14:D14"/>
    <mergeCell ref="A21:D21"/>
  </mergeCells>
  <pageMargins left="0.70866141732283472" right="0.70866141732283472" top="0.74803149606299213" bottom="0.74803149606299213" header="0.31496062992125984" footer="0.31496062992125984"/>
  <pageSetup paperSize="9" scale="91" fitToHeight="0" orientation="portrait" r:id="rId1"/>
  <headerFooter>
    <oddHeader>&amp;R&amp;P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sheetPr>
    <pageSetUpPr fitToPage="1"/>
  </sheetPr>
  <dimension ref="A1:G55"/>
  <sheetViews>
    <sheetView showGridLines="0" zoomScaleNormal="100" workbookViewId="0">
      <selection activeCell="H1" sqref="H1"/>
    </sheetView>
  </sheetViews>
  <sheetFormatPr defaultColWidth="8.58203125" defaultRowHeight="14.5"/>
  <cols>
    <col min="1" max="1" width="8.58203125" style="6"/>
    <col min="2" max="2" width="52.58203125" style="6" customWidth="1"/>
    <col min="3" max="3" width="11" style="35" customWidth="1"/>
    <col min="4" max="7" width="11" style="6" customWidth="1"/>
    <col min="8" max="16384" width="8.58203125" style="6"/>
  </cols>
  <sheetData>
    <row r="1" spans="1:7" ht="18.5">
      <c r="A1" s="3" t="s">
        <v>94</v>
      </c>
      <c r="B1" s="25"/>
      <c r="C1" s="93"/>
      <c r="D1" s="25"/>
      <c r="E1" s="25"/>
      <c r="F1" s="25"/>
      <c r="G1" s="25"/>
    </row>
    <row r="2" spans="1:7">
      <c r="A2" s="66"/>
      <c r="B2" s="25"/>
      <c r="C2" s="93"/>
      <c r="D2" s="25"/>
      <c r="E2" s="25"/>
      <c r="F2" s="25"/>
      <c r="G2" s="25"/>
    </row>
    <row r="3" spans="1:7">
      <c r="A3" s="7"/>
      <c r="B3" s="7"/>
      <c r="C3" s="51"/>
      <c r="D3" s="7"/>
      <c r="E3" s="7"/>
      <c r="F3" s="7"/>
      <c r="G3" s="7"/>
    </row>
    <row r="4" spans="1:7">
      <c r="A4" s="15"/>
      <c r="B4" s="67"/>
      <c r="C4" s="49" t="s">
        <v>43</v>
      </c>
      <c r="D4" s="49" t="s">
        <v>44</v>
      </c>
      <c r="E4" s="49" t="s">
        <v>45</v>
      </c>
      <c r="F4" s="49" t="s">
        <v>95</v>
      </c>
      <c r="G4" s="49" t="s">
        <v>96</v>
      </c>
    </row>
    <row r="5" spans="1:7">
      <c r="A5" s="75"/>
      <c r="B5" s="68"/>
      <c r="C5" s="102" t="s">
        <v>237</v>
      </c>
      <c r="D5" s="114" t="s">
        <v>234</v>
      </c>
      <c r="E5" s="114" t="s">
        <v>231</v>
      </c>
      <c r="F5" s="114" t="s">
        <v>20</v>
      </c>
      <c r="G5" s="114" t="s">
        <v>46</v>
      </c>
    </row>
    <row r="6" spans="1:7" ht="15.65" customHeight="1">
      <c r="A6" s="13"/>
      <c r="B6" s="148" t="s">
        <v>97</v>
      </c>
      <c r="C6" s="148"/>
      <c r="D6" s="148"/>
      <c r="E6" s="148"/>
      <c r="F6" s="148"/>
      <c r="G6" s="148"/>
    </row>
    <row r="7" spans="1:7">
      <c r="A7" s="10">
        <v>1</v>
      </c>
      <c r="B7" s="9" t="s">
        <v>98</v>
      </c>
      <c r="C7" s="157">
        <v>14024.391112787251</v>
      </c>
      <c r="D7" s="157">
        <v>13649.561093977669</v>
      </c>
      <c r="E7" s="157">
        <v>13337.778682030483</v>
      </c>
      <c r="F7" s="157">
        <v>12568.887417672677</v>
      </c>
      <c r="G7" s="157">
        <v>12551.088198979642</v>
      </c>
    </row>
    <row r="8" spans="1:7">
      <c r="A8" s="10">
        <v>2</v>
      </c>
      <c r="B8" s="9" t="s">
        <v>99</v>
      </c>
      <c r="C8" s="157">
        <v>14024.391112787251</v>
      </c>
      <c r="D8" s="157">
        <v>13649.561093977669</v>
      </c>
      <c r="E8" s="157">
        <v>13337.778682030483</v>
      </c>
      <c r="F8" s="157">
        <v>12568.887417672677</v>
      </c>
      <c r="G8" s="157">
        <v>12551.088198979642</v>
      </c>
    </row>
    <row r="9" spans="1:7">
      <c r="A9" s="10">
        <v>3</v>
      </c>
      <c r="B9" s="9" t="s">
        <v>100</v>
      </c>
      <c r="C9" s="157">
        <v>15498.909310943851</v>
      </c>
      <c r="D9" s="157">
        <v>15139.473846152168</v>
      </c>
      <c r="E9" s="157">
        <v>14804.728587224483</v>
      </c>
      <c r="F9" s="157">
        <v>13967.782034027676</v>
      </c>
      <c r="G9" s="157">
        <v>13958.671071632541</v>
      </c>
    </row>
    <row r="10" spans="1:7">
      <c r="A10" s="20"/>
      <c r="B10" s="148" t="s">
        <v>101</v>
      </c>
      <c r="C10" s="148"/>
      <c r="D10" s="148"/>
      <c r="E10" s="148"/>
      <c r="F10" s="148"/>
      <c r="G10" s="148"/>
    </row>
    <row r="11" spans="1:7">
      <c r="A11" s="10">
        <v>4</v>
      </c>
      <c r="B11" s="9" t="s">
        <v>102</v>
      </c>
      <c r="C11" s="157">
        <v>73346.394494736393</v>
      </c>
      <c r="D11" s="157">
        <v>72649.356158044015</v>
      </c>
      <c r="E11" s="157">
        <v>73095.381782980825</v>
      </c>
      <c r="F11" s="157">
        <v>72326.529181720834</v>
      </c>
      <c r="G11" s="157">
        <v>70825.995313520456</v>
      </c>
    </row>
    <row r="12" spans="1:7">
      <c r="A12" s="20"/>
      <c r="B12" s="148" t="s">
        <v>103</v>
      </c>
      <c r="C12" s="148"/>
      <c r="D12" s="148"/>
      <c r="E12" s="148"/>
      <c r="F12" s="148"/>
      <c r="G12" s="148"/>
    </row>
    <row r="13" spans="1:7">
      <c r="A13" s="10">
        <v>5</v>
      </c>
      <c r="B13" s="9" t="s">
        <v>104</v>
      </c>
      <c r="C13" s="80">
        <v>0.19120000000000001</v>
      </c>
      <c r="D13" s="112">
        <v>0.18790000000000001</v>
      </c>
      <c r="E13" s="80">
        <v>0.18247088060406</v>
      </c>
      <c r="F13" s="83">
        <v>0.17380000000000001</v>
      </c>
      <c r="G13" s="83">
        <v>0.1772</v>
      </c>
    </row>
    <row r="14" spans="1:7">
      <c r="A14" s="10">
        <v>6</v>
      </c>
      <c r="B14" s="9" t="s">
        <v>105</v>
      </c>
      <c r="C14" s="80">
        <v>0.19120000000000001</v>
      </c>
      <c r="D14" s="112">
        <v>0.18790000000000001</v>
      </c>
      <c r="E14" s="80">
        <v>0.1825</v>
      </c>
      <c r="F14" s="83">
        <v>0.17380000000000001</v>
      </c>
      <c r="G14" s="83">
        <v>0.1772</v>
      </c>
    </row>
    <row r="15" spans="1:7">
      <c r="A15" s="10">
        <v>7</v>
      </c>
      <c r="B15" s="9" t="s">
        <v>106</v>
      </c>
      <c r="C15" s="80">
        <v>0.21129999999999999</v>
      </c>
      <c r="D15" s="112">
        <v>0.2084</v>
      </c>
      <c r="E15" s="80">
        <v>0.20250000000000001</v>
      </c>
      <c r="F15" s="83">
        <v>0.19309999999999999</v>
      </c>
      <c r="G15" s="83">
        <v>0.1971</v>
      </c>
    </row>
    <row r="16" spans="1:7">
      <c r="A16" s="20"/>
      <c r="B16" s="148" t="s">
        <v>107</v>
      </c>
      <c r="C16" s="148"/>
      <c r="D16" s="148"/>
      <c r="E16" s="148"/>
      <c r="F16" s="148"/>
      <c r="G16" s="148"/>
    </row>
    <row r="17" spans="1:7" ht="24">
      <c r="A17" s="10" t="s">
        <v>108</v>
      </c>
      <c r="B17" s="9" t="s">
        <v>109</v>
      </c>
      <c r="C17" s="84">
        <v>2.2499999999999999E-2</v>
      </c>
      <c r="D17" s="84">
        <v>2.2499999999999999E-2</v>
      </c>
      <c r="E17" s="83">
        <v>2.2499999999999999E-2</v>
      </c>
      <c r="F17" s="83">
        <v>2.2499999999999999E-2</v>
      </c>
      <c r="G17" s="83">
        <v>2.2499999999999999E-2</v>
      </c>
    </row>
    <row r="18" spans="1:7">
      <c r="A18" s="10" t="s">
        <v>110</v>
      </c>
      <c r="B18" s="9" t="s">
        <v>111</v>
      </c>
      <c r="C18" s="83">
        <v>2.24E-2</v>
      </c>
      <c r="D18" s="83">
        <v>2.1999999999999999E-2</v>
      </c>
      <c r="E18" s="83">
        <v>2.24E-2</v>
      </c>
      <c r="F18" s="83">
        <v>2.2499999999999999E-2</v>
      </c>
      <c r="G18" s="83">
        <v>2.2499999999999999E-2</v>
      </c>
    </row>
    <row r="19" spans="1:7">
      <c r="A19" s="10" t="s">
        <v>112</v>
      </c>
      <c r="B19" s="9" t="s">
        <v>113</v>
      </c>
      <c r="C19" s="83">
        <v>2.24E-2</v>
      </c>
      <c r="D19" s="83">
        <v>2.1999999999999999E-2</v>
      </c>
      <c r="E19" s="83">
        <v>2.24E-2</v>
      </c>
      <c r="F19" s="83">
        <v>2.2499999999999999E-2</v>
      </c>
      <c r="G19" s="83">
        <v>2.2499999999999999E-2</v>
      </c>
    </row>
    <row r="20" spans="1:7">
      <c r="A20" s="10" t="s">
        <v>114</v>
      </c>
      <c r="B20" s="9" t="s">
        <v>115</v>
      </c>
      <c r="C20" s="84">
        <v>0.10250000000000001</v>
      </c>
      <c r="D20" s="84">
        <v>0.10250000000000001</v>
      </c>
      <c r="E20" s="83">
        <v>0.10250000000000001</v>
      </c>
      <c r="F20" s="83">
        <v>0.10250000000000001</v>
      </c>
      <c r="G20" s="83">
        <v>0.10250000000000001</v>
      </c>
    </row>
    <row r="21" spans="1:7" ht="14.5" customHeight="1">
      <c r="A21" s="20"/>
      <c r="B21" s="148" t="s">
        <v>116</v>
      </c>
      <c r="C21" s="148"/>
      <c r="D21" s="148"/>
      <c r="E21" s="148"/>
      <c r="F21" s="148"/>
      <c r="G21" s="148"/>
    </row>
    <row r="22" spans="1:7">
      <c r="A22" s="10">
        <v>8</v>
      </c>
      <c r="B22" s="9" t="s">
        <v>117</v>
      </c>
      <c r="C22" s="84">
        <v>2.5000000000000001E-2</v>
      </c>
      <c r="D22" s="84">
        <v>2.5000000000000001E-2</v>
      </c>
      <c r="E22" s="83">
        <v>2.5000000000000001E-2</v>
      </c>
      <c r="F22" s="83">
        <v>2.5000000000000001E-2</v>
      </c>
      <c r="G22" s="83">
        <v>2.5000000000000001E-2</v>
      </c>
    </row>
    <row r="23" spans="1:7" ht="24" hidden="1" customHeight="1">
      <c r="A23" s="10" t="s">
        <v>56</v>
      </c>
      <c r="B23" s="9" t="s">
        <v>118</v>
      </c>
      <c r="C23" s="69"/>
      <c r="D23" s="104"/>
      <c r="E23" s="83"/>
      <c r="F23" s="83"/>
      <c r="G23" s="83"/>
    </row>
    <row r="24" spans="1:7">
      <c r="A24" s="10">
        <v>9</v>
      </c>
      <c r="B24" s="9" t="s">
        <v>119</v>
      </c>
      <c r="C24" s="84">
        <v>7.94E-4</v>
      </c>
      <c r="D24" s="84">
        <v>7.9500000000000003E-4</v>
      </c>
      <c r="E24" s="84">
        <v>5.8900000000000001E-4</v>
      </c>
      <c r="F24" s="84">
        <v>4.6999999999999999E-4</v>
      </c>
      <c r="G24" s="84">
        <v>2.2699999999999999E-4</v>
      </c>
    </row>
    <row r="25" spans="1:7" ht="14.5" hidden="1" customHeight="1">
      <c r="A25" s="10" t="s">
        <v>120</v>
      </c>
      <c r="B25" s="9" t="s">
        <v>121</v>
      </c>
      <c r="C25" s="69"/>
      <c r="D25" s="104"/>
      <c r="E25" s="83"/>
      <c r="F25" s="83"/>
      <c r="G25" s="83"/>
    </row>
    <row r="26" spans="1:7" ht="14.5" hidden="1" customHeight="1">
      <c r="A26" s="10">
        <v>10</v>
      </c>
      <c r="B26" s="9" t="s">
        <v>122</v>
      </c>
      <c r="C26" s="69"/>
      <c r="D26" s="104"/>
      <c r="E26" s="80"/>
      <c r="F26" s="83"/>
      <c r="G26" s="83"/>
    </row>
    <row r="27" spans="1:7">
      <c r="A27" s="10" t="s">
        <v>123</v>
      </c>
      <c r="B27" s="9" t="s">
        <v>124</v>
      </c>
      <c r="C27" s="84">
        <v>1.4999999999999999E-2</v>
      </c>
      <c r="D27" s="84">
        <v>1.4999999999999999E-2</v>
      </c>
      <c r="E27" s="83">
        <v>1.4999999999999999E-2</v>
      </c>
      <c r="F27" s="83">
        <v>0.01</v>
      </c>
      <c r="G27" s="83">
        <v>0.01</v>
      </c>
    </row>
    <row r="28" spans="1:7">
      <c r="A28" s="10">
        <v>11</v>
      </c>
      <c r="B28" s="9" t="s">
        <v>125</v>
      </c>
      <c r="C28" s="84">
        <f>SUM(C22:C27)</f>
        <v>4.0793999999999997E-2</v>
      </c>
      <c r="D28" s="84">
        <v>4.0794999999999998E-2</v>
      </c>
      <c r="E28" s="84">
        <v>4.0589E-2</v>
      </c>
      <c r="F28" s="84">
        <v>3.5470000000000002E-2</v>
      </c>
      <c r="G28" s="84">
        <v>3.5227000000000001E-2</v>
      </c>
    </row>
    <row r="29" spans="1:7">
      <c r="A29" s="10" t="s">
        <v>126</v>
      </c>
      <c r="B29" s="9" t="s">
        <v>127</v>
      </c>
      <c r="C29" s="84">
        <f>C28+C20</f>
        <v>0.143294</v>
      </c>
      <c r="D29" s="84">
        <v>0.14330000000000001</v>
      </c>
      <c r="E29" s="80">
        <v>0.14308900000000002</v>
      </c>
      <c r="F29" s="83">
        <v>0.13797000000000001</v>
      </c>
      <c r="G29" s="83">
        <v>0.13772700000000002</v>
      </c>
    </row>
    <row r="30" spans="1:7">
      <c r="A30" s="10">
        <v>12</v>
      </c>
      <c r="B30" s="9" t="s">
        <v>128</v>
      </c>
      <c r="C30" s="84">
        <v>0.10879999999999999</v>
      </c>
      <c r="D30" s="84">
        <v>0.10589102569907452</v>
      </c>
      <c r="E30" s="84">
        <v>0.1007</v>
      </c>
      <c r="F30" s="84">
        <v>9.06E-2</v>
      </c>
      <c r="G30" s="84">
        <v>9.4579999999999997E-2</v>
      </c>
    </row>
    <row r="31" spans="1:7">
      <c r="A31" s="20"/>
      <c r="B31" s="148" t="s">
        <v>129</v>
      </c>
      <c r="C31" s="148"/>
      <c r="D31" s="148"/>
      <c r="E31" s="148"/>
      <c r="F31" s="148"/>
      <c r="G31" s="148"/>
    </row>
    <row r="32" spans="1:7">
      <c r="A32" s="10">
        <v>13</v>
      </c>
      <c r="B32" s="12" t="s">
        <v>130</v>
      </c>
      <c r="C32" s="157">
        <v>144627.78785355345</v>
      </c>
      <c r="D32" s="157">
        <v>145459.07217994839</v>
      </c>
      <c r="E32" s="157">
        <v>146855.37188109438</v>
      </c>
      <c r="F32" s="157">
        <v>165361.5664255656</v>
      </c>
      <c r="G32" s="157">
        <v>160581.18124889626</v>
      </c>
    </row>
    <row r="33" spans="1:7">
      <c r="A33" s="10">
        <v>14</v>
      </c>
      <c r="B33" s="12" t="s">
        <v>131</v>
      </c>
      <c r="C33" s="100">
        <v>9.6968799999999994E-2</v>
      </c>
      <c r="D33" s="100">
        <v>9.3799999999999994E-2</v>
      </c>
      <c r="E33" s="83">
        <v>9.0800000000000006E-2</v>
      </c>
      <c r="F33" s="83">
        <v>7.5999999999999998E-2</v>
      </c>
      <c r="G33" s="83">
        <v>7.8200000000000006E-2</v>
      </c>
    </row>
    <row r="34" spans="1:7" hidden="1">
      <c r="A34" s="20"/>
      <c r="B34" s="148" t="s">
        <v>132</v>
      </c>
      <c r="C34" s="148"/>
      <c r="D34" s="148"/>
      <c r="E34" s="148"/>
      <c r="F34" s="148"/>
      <c r="G34" s="148"/>
    </row>
    <row r="35" spans="1:7" ht="16.5" hidden="1" customHeight="1">
      <c r="A35" s="10" t="s">
        <v>133</v>
      </c>
      <c r="B35" s="9" t="s">
        <v>134</v>
      </c>
      <c r="C35" s="69"/>
      <c r="D35" s="10"/>
      <c r="E35" s="10"/>
      <c r="F35" s="10"/>
      <c r="G35" s="10"/>
    </row>
    <row r="36" spans="1:7" ht="12" hidden="1" customHeight="1">
      <c r="A36" s="10" t="s">
        <v>135</v>
      </c>
      <c r="B36" s="9" t="s">
        <v>136</v>
      </c>
      <c r="C36" s="69"/>
      <c r="D36" s="10"/>
      <c r="E36" s="10"/>
      <c r="F36" s="10"/>
      <c r="G36" s="10"/>
    </row>
    <row r="37" spans="1:7" hidden="1">
      <c r="A37" s="10" t="s">
        <v>137</v>
      </c>
      <c r="B37" s="9" t="s">
        <v>138</v>
      </c>
      <c r="C37" s="69"/>
      <c r="D37" s="10"/>
      <c r="E37" s="10"/>
      <c r="F37" s="10"/>
      <c r="G37" s="10"/>
    </row>
    <row r="38" spans="1:7">
      <c r="A38" s="20"/>
      <c r="B38" s="148" t="s">
        <v>139</v>
      </c>
      <c r="C38" s="148"/>
      <c r="D38" s="148"/>
      <c r="E38" s="148"/>
      <c r="F38" s="148"/>
      <c r="G38" s="148"/>
    </row>
    <row r="39" spans="1:7">
      <c r="A39" s="10" t="s">
        <v>140</v>
      </c>
      <c r="B39" s="9" t="s">
        <v>141</v>
      </c>
      <c r="C39" s="69"/>
      <c r="D39" s="10"/>
      <c r="E39" s="10"/>
      <c r="F39" s="10"/>
      <c r="G39" s="10"/>
    </row>
    <row r="40" spans="1:7">
      <c r="A40" s="10" t="s">
        <v>142</v>
      </c>
      <c r="B40" s="9" t="s">
        <v>143</v>
      </c>
      <c r="C40" s="84">
        <v>0.03</v>
      </c>
      <c r="D40" s="84">
        <v>0.03</v>
      </c>
      <c r="E40" s="84">
        <v>0.03</v>
      </c>
      <c r="F40" s="84">
        <v>0.03</v>
      </c>
      <c r="G40" s="84">
        <v>0.03</v>
      </c>
    </row>
    <row r="41" spans="1:7">
      <c r="A41" s="20"/>
      <c r="B41" s="148" t="s">
        <v>144</v>
      </c>
      <c r="C41" s="148"/>
      <c r="D41" s="148"/>
      <c r="E41" s="148"/>
      <c r="F41" s="148"/>
      <c r="G41" s="148"/>
    </row>
    <row r="42" spans="1:7">
      <c r="A42" s="10">
        <v>15</v>
      </c>
      <c r="B42" s="12" t="s">
        <v>145</v>
      </c>
      <c r="C42" s="157">
        <v>24399.6910998534</v>
      </c>
      <c r="D42" s="157">
        <v>26312.559935362202</v>
      </c>
      <c r="E42" s="157">
        <v>26289.970759870401</v>
      </c>
      <c r="F42" s="157">
        <v>36000.009485633796</v>
      </c>
      <c r="G42" s="157">
        <v>30332.0904856093</v>
      </c>
    </row>
    <row r="43" spans="1:7">
      <c r="A43" s="10" t="s">
        <v>146</v>
      </c>
      <c r="B43" s="12" t="s">
        <v>147</v>
      </c>
      <c r="C43" s="157">
        <v>13924.6119073928</v>
      </c>
      <c r="D43" s="157">
        <v>14337.414886265358</v>
      </c>
      <c r="E43" s="157">
        <v>14461.633583130619</v>
      </c>
      <c r="F43" s="157">
        <v>18504.602125457597</v>
      </c>
      <c r="G43" s="157">
        <v>16536.480243033129</v>
      </c>
    </row>
    <row r="44" spans="1:7">
      <c r="A44" s="10" t="s">
        <v>148</v>
      </c>
      <c r="B44" s="12" t="s">
        <v>149</v>
      </c>
      <c r="C44" s="157">
        <v>2664.5700915124398</v>
      </c>
      <c r="D44" s="157">
        <v>2067.9114019123713</v>
      </c>
      <c r="E44" s="157">
        <v>2355.2935267100102</v>
      </c>
      <c r="F44" s="157">
        <v>1938.9657106985201</v>
      </c>
      <c r="G44" s="157">
        <v>2070.7453682243099</v>
      </c>
    </row>
    <row r="45" spans="1:7">
      <c r="A45" s="10">
        <v>16</v>
      </c>
      <c r="B45" s="12" t="s">
        <v>150</v>
      </c>
      <c r="C45" s="157">
        <v>11260.0418158804</v>
      </c>
      <c r="D45" s="157">
        <v>12269.503484352987</v>
      </c>
      <c r="E45" s="157">
        <v>12106.340056420608</v>
      </c>
      <c r="F45" s="157">
        <v>16565.636414759076</v>
      </c>
      <c r="G45" s="157">
        <v>14465.734874808821</v>
      </c>
    </row>
    <row r="46" spans="1:7">
      <c r="A46" s="10">
        <v>17</v>
      </c>
      <c r="B46" s="12" t="s">
        <v>151</v>
      </c>
      <c r="C46" s="98">
        <v>2.1669272191726501</v>
      </c>
      <c r="D46" s="98">
        <v>2.1445496933855552</v>
      </c>
      <c r="E46" s="111">
        <v>2.1715870062585503</v>
      </c>
      <c r="F46" s="111">
        <v>2.1731739478212719</v>
      </c>
      <c r="G46" s="111">
        <v>2.0968233379163306</v>
      </c>
    </row>
    <row r="47" spans="1:7">
      <c r="A47" s="20"/>
      <c r="B47" s="148" t="s">
        <v>152</v>
      </c>
      <c r="C47" s="148"/>
      <c r="D47" s="148"/>
      <c r="E47" s="148"/>
      <c r="F47" s="148"/>
      <c r="G47" s="148"/>
    </row>
    <row r="48" spans="1:7">
      <c r="A48" s="10">
        <v>18</v>
      </c>
      <c r="B48" s="12" t="s">
        <v>153</v>
      </c>
      <c r="C48" s="157">
        <v>103141.68115771504</v>
      </c>
      <c r="D48" s="157">
        <v>105518.08600237098</v>
      </c>
      <c r="E48" s="157">
        <v>103871.615934</v>
      </c>
      <c r="F48" s="157">
        <v>106001.214995663</v>
      </c>
      <c r="G48" s="157">
        <v>114286.550392216</v>
      </c>
    </row>
    <row r="49" spans="1:7">
      <c r="A49" s="10">
        <v>19</v>
      </c>
      <c r="B49" s="5" t="s">
        <v>154</v>
      </c>
      <c r="C49" s="157">
        <v>82012.963147254428</v>
      </c>
      <c r="D49" s="157">
        <v>80453.872362153561</v>
      </c>
      <c r="E49" s="157">
        <v>81595.508017999993</v>
      </c>
      <c r="F49" s="157">
        <v>82674.567742450396</v>
      </c>
      <c r="G49" s="157">
        <v>86834.007275911499</v>
      </c>
    </row>
    <row r="50" spans="1:7">
      <c r="A50" s="10">
        <v>20</v>
      </c>
      <c r="B50" s="12" t="s">
        <v>155</v>
      </c>
      <c r="C50" s="128">
        <v>1.2576270000000001</v>
      </c>
      <c r="D50" s="128">
        <v>1.3115349999999999</v>
      </c>
      <c r="E50" s="85">
        <v>1.2729999999999999</v>
      </c>
      <c r="F50" s="85">
        <v>1.2822</v>
      </c>
      <c r="G50" s="85">
        <v>1.316149</v>
      </c>
    </row>
    <row r="51" spans="1:7">
      <c r="A51" s="8"/>
      <c r="B51" s="8"/>
      <c r="C51" s="34"/>
      <c r="D51" s="8"/>
      <c r="E51" s="8"/>
      <c r="F51" s="8"/>
      <c r="G51" s="8"/>
    </row>
    <row r="52" spans="1:7" ht="30.75" customHeight="1">
      <c r="A52" s="147" t="s">
        <v>156</v>
      </c>
      <c r="B52" s="147"/>
      <c r="C52" s="147"/>
      <c r="D52" s="147"/>
      <c r="E52" s="147"/>
      <c r="F52" s="147"/>
      <c r="G52" s="147"/>
    </row>
    <row r="53" spans="1:7">
      <c r="A53" s="109" t="s">
        <v>238</v>
      </c>
      <c r="B53" s="124"/>
      <c r="C53" s="115"/>
      <c r="D53" s="106"/>
      <c r="E53" s="106"/>
      <c r="F53" s="130"/>
      <c r="G53" s="110"/>
    </row>
    <row r="54" spans="1:7">
      <c r="A54" s="109" t="s">
        <v>236</v>
      </c>
      <c r="B54" s="110"/>
      <c r="C54" s="110"/>
      <c r="D54" s="110"/>
      <c r="E54" s="130"/>
      <c r="F54" s="110"/>
      <c r="G54" s="110"/>
    </row>
    <row r="55" spans="1:7">
      <c r="A55" s="8"/>
      <c r="B55" s="8"/>
      <c r="C55" s="34"/>
      <c r="D55" s="8"/>
      <c r="E55" s="8"/>
      <c r="F55" s="8"/>
      <c r="G55" s="8"/>
    </row>
  </sheetData>
  <mergeCells count="11">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fitToHeight="0" orientation="landscape" r:id="rId1"/>
  <headerFooter>
    <oddHeader>&amp;R&amp;P</oddHeader>
  </headerFooter>
  <rowBreaks count="1" manualBreakCount="1">
    <brk id="3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sheetPr>
    <pageSetUpPr fitToPage="1"/>
  </sheetPr>
  <dimension ref="A1:E26"/>
  <sheetViews>
    <sheetView showGridLines="0" zoomScaleNormal="100" workbookViewId="0">
      <selection activeCell="E1" sqref="E1"/>
    </sheetView>
  </sheetViews>
  <sheetFormatPr defaultColWidth="8.58203125" defaultRowHeight="14.5"/>
  <cols>
    <col min="1" max="1" width="6.08203125" style="6" customWidth="1"/>
    <col min="2" max="2" width="60.5" style="6" customWidth="1"/>
    <col min="3" max="3" width="11.58203125" style="6" customWidth="1"/>
    <col min="4" max="4" width="9.33203125" style="6" customWidth="1"/>
    <col min="5" max="16384" width="8.58203125" style="6"/>
  </cols>
  <sheetData>
    <row r="1" spans="1:5" ht="21">
      <c r="A1" s="70" t="s">
        <v>157</v>
      </c>
      <c r="B1" s="5"/>
      <c r="C1" s="5"/>
      <c r="D1" s="5"/>
    </row>
    <row r="2" spans="1:5" ht="21">
      <c r="A2" s="70"/>
      <c r="B2" s="5"/>
      <c r="C2" s="5"/>
      <c r="D2" s="5"/>
    </row>
    <row r="3" spans="1:5">
      <c r="A3" s="5"/>
      <c r="B3" s="5"/>
      <c r="C3" s="74" t="s">
        <v>43</v>
      </c>
      <c r="D3" s="74" t="s">
        <v>44</v>
      </c>
    </row>
    <row r="4" spans="1:5">
      <c r="A4" s="71" t="s">
        <v>19</v>
      </c>
      <c r="B4" s="72"/>
      <c r="C4" s="95" t="s">
        <v>237</v>
      </c>
      <c r="D4" s="95" t="s">
        <v>20</v>
      </c>
      <c r="E4" s="19"/>
    </row>
    <row r="5" spans="1:5">
      <c r="A5" s="39"/>
      <c r="B5" s="39" t="s">
        <v>21</v>
      </c>
      <c r="C5" s="157">
        <v>15719.202019659517</v>
      </c>
      <c r="D5" s="157">
        <v>14334.663662850204</v>
      </c>
      <c r="E5" s="19"/>
    </row>
    <row r="6" spans="1:5">
      <c r="A6" s="5"/>
      <c r="B6" s="39" t="s">
        <v>232</v>
      </c>
      <c r="C6" s="157">
        <v>1474.5181981566</v>
      </c>
      <c r="D6" s="157">
        <v>1398.8946163549999</v>
      </c>
      <c r="E6" s="19"/>
    </row>
    <row r="7" spans="1:5">
      <c r="A7" s="5"/>
      <c r="B7" s="39" t="s">
        <v>158</v>
      </c>
      <c r="C7" s="157">
        <v>-348.83808177195073</v>
      </c>
      <c r="D7" s="157">
        <v>-441.59117311262048</v>
      </c>
      <c r="E7" s="19"/>
    </row>
    <row r="8" spans="1:5">
      <c r="A8" s="5"/>
      <c r="B8" s="39" t="s">
        <v>159</v>
      </c>
      <c r="C8" s="157">
        <v>-1036.4919692940002</v>
      </c>
      <c r="D8" s="157">
        <v>-1076.7371060440005</v>
      </c>
      <c r="E8" s="19"/>
    </row>
    <row r="9" spans="1:5">
      <c r="A9" s="5"/>
      <c r="B9" s="39" t="s">
        <v>160</v>
      </c>
      <c r="C9" s="157">
        <v>875.4944984936044</v>
      </c>
      <c r="D9" s="157">
        <v>1082.6249188021147</v>
      </c>
      <c r="E9" s="19"/>
    </row>
    <row r="10" spans="1:5">
      <c r="A10" s="5"/>
      <c r="B10" s="39" t="s">
        <v>161</v>
      </c>
      <c r="C10" s="157">
        <v>-147.48214073</v>
      </c>
      <c r="D10" s="157">
        <v>-144.17967075000001</v>
      </c>
      <c r="E10" s="19"/>
    </row>
    <row r="11" spans="1:5">
      <c r="A11" s="5"/>
      <c r="B11" s="39" t="s">
        <v>162</v>
      </c>
      <c r="C11" s="157">
        <v>135.69772397199191</v>
      </c>
      <c r="D11" s="157">
        <v>177.16709622599043</v>
      </c>
      <c r="E11" s="19"/>
    </row>
    <row r="12" spans="1:5">
      <c r="A12" s="5"/>
      <c r="B12" s="39" t="s">
        <v>28</v>
      </c>
      <c r="C12" s="157"/>
      <c r="D12" s="157">
        <v>-369.79411369069993</v>
      </c>
      <c r="E12" s="19"/>
    </row>
    <row r="13" spans="1:5">
      <c r="A13" s="44"/>
      <c r="B13" s="73" t="s">
        <v>163</v>
      </c>
      <c r="C13" s="158">
        <v>16672.10024848576</v>
      </c>
      <c r="D13" s="158">
        <v>14961.04823063599</v>
      </c>
      <c r="E13" s="19"/>
    </row>
    <row r="14" spans="1:5">
      <c r="A14" s="5"/>
      <c r="B14" s="39" t="s">
        <v>164</v>
      </c>
      <c r="C14" s="157">
        <v>10179.680725778635</v>
      </c>
      <c r="D14" s="157">
        <v>9661.053243200955</v>
      </c>
      <c r="E14" s="19"/>
    </row>
    <row r="15" spans="1:5">
      <c r="A15" s="5"/>
      <c r="B15" s="39" t="s">
        <v>165</v>
      </c>
      <c r="C15" s="157">
        <v>1308.6583599050903</v>
      </c>
      <c r="D15" s="157">
        <v>1237.1319820436768</v>
      </c>
      <c r="E15" s="19"/>
    </row>
    <row r="16" spans="1:5">
      <c r="A16" s="73" t="s">
        <v>166</v>
      </c>
      <c r="B16" s="73" t="s">
        <v>167</v>
      </c>
      <c r="C16" s="158">
        <v>11488.339085683725</v>
      </c>
      <c r="D16" s="158">
        <v>10898.185225244632</v>
      </c>
      <c r="E16" s="36"/>
    </row>
    <row r="17" spans="1:5">
      <c r="A17" s="73"/>
      <c r="B17" s="73" t="s">
        <v>168</v>
      </c>
      <c r="C17" s="158">
        <v>5183.761162802035</v>
      </c>
      <c r="D17" s="158">
        <v>4062.8630053913585</v>
      </c>
      <c r="E17" s="19"/>
    </row>
    <row r="18" spans="1:5">
      <c r="A18" s="73" t="s">
        <v>169</v>
      </c>
      <c r="B18" s="73" t="s">
        <v>170</v>
      </c>
      <c r="C18" s="86">
        <v>145.12193733262816</v>
      </c>
      <c r="D18" s="86">
        <v>137.28017941904778</v>
      </c>
      <c r="E18" s="36"/>
    </row>
    <row r="19" spans="1:5">
      <c r="A19" s="5"/>
      <c r="B19" s="5"/>
      <c r="C19" s="5"/>
      <c r="D19" s="5"/>
      <c r="E19" s="19"/>
    </row>
    <row r="20" spans="1:5">
      <c r="A20" s="5" t="s">
        <v>171</v>
      </c>
      <c r="B20" s="5"/>
      <c r="C20" s="5"/>
      <c r="D20" s="5"/>
      <c r="E20" s="19"/>
    </row>
    <row r="21" spans="1:5">
      <c r="A21" s="5" t="s">
        <v>233</v>
      </c>
      <c r="B21" s="5"/>
      <c r="C21" s="5"/>
      <c r="D21" s="5"/>
      <c r="E21" s="19"/>
    </row>
    <row r="22" spans="1:5">
      <c r="A22" s="5" t="s">
        <v>172</v>
      </c>
      <c r="B22" s="5"/>
      <c r="C22" s="5"/>
      <c r="D22" s="5"/>
      <c r="E22" s="19"/>
    </row>
    <row r="23" spans="1:5">
      <c r="A23" s="2"/>
      <c r="B23" s="2"/>
      <c r="C23" s="2"/>
      <c r="D23" s="2"/>
      <c r="E23" s="19"/>
    </row>
    <row r="24" spans="1:5" ht="86.5" customHeight="1">
      <c r="A24" s="138" t="s">
        <v>239</v>
      </c>
      <c r="B24" s="138"/>
      <c r="C24" s="138"/>
      <c r="D24" s="138"/>
      <c r="E24" s="19"/>
    </row>
    <row r="25" spans="1:5">
      <c r="A25" s="2"/>
      <c r="B25" s="2"/>
      <c r="C25" s="2"/>
      <c r="D25" s="2"/>
      <c r="E25" s="19"/>
    </row>
    <row r="26" spans="1:5">
      <c r="A26" s="64"/>
      <c r="B26" s="64"/>
      <c r="C26" s="64"/>
      <c r="D26" s="64"/>
      <c r="E26" s="19"/>
    </row>
  </sheetData>
  <mergeCells count="1">
    <mergeCell ref="A24:D24"/>
  </mergeCells>
  <pageMargins left="0.70866141732283472" right="0.70866141732283472" top="0.74803149606299213" bottom="0.74803149606299213" header="0.31496062992125984" footer="0.31496062992125984"/>
  <pageSetup paperSize="9" scale="90" fitToHeight="0" orientation="portrait" r:id="rId1"/>
  <headerFooter>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dimension ref="A1:J65"/>
  <sheetViews>
    <sheetView showGridLines="0" zoomScaleNormal="100" workbookViewId="0">
      <selection activeCell="H1" sqref="H1"/>
    </sheetView>
  </sheetViews>
  <sheetFormatPr defaultColWidth="8.33203125" defaultRowHeight="14.5"/>
  <cols>
    <col min="1" max="1" width="6.58203125" style="6" customWidth="1"/>
    <col min="2" max="2" width="45.83203125" style="6" customWidth="1"/>
    <col min="3" max="9" width="9.83203125" style="17" customWidth="1"/>
    <col min="10" max="10" width="9.83203125" style="6" customWidth="1"/>
    <col min="11" max="16384" width="8.33203125" style="6"/>
  </cols>
  <sheetData>
    <row r="1" spans="1:10" ht="18.5">
      <c r="A1" s="3" t="s">
        <v>242</v>
      </c>
      <c r="B1" s="8"/>
      <c r="C1" s="106"/>
      <c r="D1" s="106"/>
      <c r="E1" s="106"/>
      <c r="F1" s="106"/>
      <c r="G1" s="106"/>
      <c r="H1" s="157"/>
      <c r="I1" s="106"/>
      <c r="J1" s="106"/>
    </row>
    <row r="2" spans="1:10">
      <c r="A2" s="8"/>
      <c r="B2" s="8"/>
      <c r="C2" s="106"/>
      <c r="D2" s="106"/>
      <c r="E2" s="106"/>
      <c r="F2" s="106"/>
      <c r="G2" s="106"/>
      <c r="H2" s="106"/>
      <c r="I2" s="106"/>
      <c r="J2" s="106"/>
    </row>
    <row r="3" spans="1:10">
      <c r="A3" s="8"/>
      <c r="B3" s="8"/>
      <c r="C3" s="106"/>
      <c r="D3" s="106"/>
      <c r="E3" s="106"/>
      <c r="F3" s="106"/>
      <c r="G3" s="106"/>
      <c r="H3" s="106"/>
      <c r="I3" s="106"/>
      <c r="J3" s="106"/>
    </row>
    <row r="4" spans="1:10">
      <c r="A4" s="77"/>
      <c r="B4" s="5"/>
      <c r="C4" s="121" t="s">
        <v>43</v>
      </c>
      <c r="D4" s="121" t="s">
        <v>44</v>
      </c>
      <c r="E4" s="121" t="s">
        <v>45</v>
      </c>
      <c r="F4" s="121" t="s">
        <v>95</v>
      </c>
      <c r="G4" s="121" t="s">
        <v>96</v>
      </c>
      <c r="H4" s="121" t="s">
        <v>173</v>
      </c>
      <c r="I4" s="121" t="s">
        <v>174</v>
      </c>
      <c r="J4" s="121" t="s">
        <v>175</v>
      </c>
    </row>
    <row r="5" spans="1:10" ht="14.5" customHeight="1">
      <c r="A5" s="5"/>
      <c r="B5" s="78" t="s">
        <v>176</v>
      </c>
      <c r="C5" s="149" t="s">
        <v>177</v>
      </c>
      <c r="D5" s="149"/>
      <c r="E5" s="149"/>
      <c r="F5" s="149"/>
      <c r="G5" s="150" t="s">
        <v>178</v>
      </c>
      <c r="H5" s="151"/>
      <c r="I5" s="151"/>
      <c r="J5" s="152"/>
    </row>
    <row r="6" spans="1:10" ht="24">
      <c r="A6" s="92" t="s">
        <v>179</v>
      </c>
      <c r="B6" s="79" t="s">
        <v>248</v>
      </c>
      <c r="C6" s="122" t="s">
        <v>237</v>
      </c>
      <c r="D6" s="122" t="s">
        <v>234</v>
      </c>
      <c r="E6" s="122" t="s">
        <v>231</v>
      </c>
      <c r="F6" s="122" t="s">
        <v>20</v>
      </c>
      <c r="G6" s="122" t="s">
        <v>237</v>
      </c>
      <c r="H6" s="122" t="s">
        <v>234</v>
      </c>
      <c r="I6" s="122" t="s">
        <v>231</v>
      </c>
      <c r="J6" s="122" t="s">
        <v>20</v>
      </c>
    </row>
    <row r="7" spans="1:10">
      <c r="A7" s="92" t="s">
        <v>180</v>
      </c>
      <c r="B7" s="78" t="s">
        <v>181</v>
      </c>
      <c r="C7" s="123">
        <v>12</v>
      </c>
      <c r="D7" s="123">
        <v>12</v>
      </c>
      <c r="E7" s="123">
        <v>12</v>
      </c>
      <c r="F7" s="123">
        <v>12</v>
      </c>
      <c r="G7" s="123">
        <v>12</v>
      </c>
      <c r="H7" s="123">
        <v>12</v>
      </c>
      <c r="I7" s="123">
        <v>12</v>
      </c>
      <c r="J7" s="123">
        <v>12</v>
      </c>
    </row>
    <row r="8" spans="1:10" ht="15" customHeight="1">
      <c r="A8" s="153" t="s">
        <v>182</v>
      </c>
      <c r="B8" s="153"/>
      <c r="C8" s="153"/>
      <c r="D8" s="153"/>
      <c r="E8" s="153"/>
      <c r="F8" s="153"/>
      <c r="G8" s="153"/>
      <c r="H8" s="153"/>
      <c r="I8" s="153"/>
      <c r="J8" s="153"/>
    </row>
    <row r="9" spans="1:10">
      <c r="A9" s="104">
        <v>1</v>
      </c>
      <c r="B9" s="119" t="s">
        <v>183</v>
      </c>
      <c r="C9" s="157"/>
      <c r="D9" s="157"/>
      <c r="E9" s="157"/>
      <c r="F9" s="157"/>
      <c r="G9" s="157">
        <v>28754.736162500001</v>
      </c>
      <c r="H9" s="157">
        <v>29720.623338393299</v>
      </c>
      <c r="I9" s="157">
        <v>31213.416765022903</v>
      </c>
      <c r="J9" s="157">
        <v>31719.939233416782</v>
      </c>
    </row>
    <row r="10" spans="1:10" s="76" customFormat="1" ht="15" customHeight="1">
      <c r="A10" s="153" t="s">
        <v>184</v>
      </c>
      <c r="B10" s="153"/>
      <c r="C10" s="153"/>
      <c r="D10" s="153"/>
      <c r="E10" s="153"/>
      <c r="F10" s="153"/>
      <c r="G10" s="153"/>
      <c r="H10" s="153"/>
      <c r="I10" s="153"/>
      <c r="J10" s="153"/>
    </row>
    <row r="11" spans="1:10">
      <c r="A11" s="104">
        <v>2</v>
      </c>
      <c r="B11" s="119" t="s">
        <v>185</v>
      </c>
      <c r="C11" s="157">
        <v>54542.230842559999</v>
      </c>
      <c r="D11" s="157">
        <v>54791.066320719547</v>
      </c>
      <c r="E11" s="157">
        <v>54859.048541005839</v>
      </c>
      <c r="F11" s="157">
        <v>54825.826113699994</v>
      </c>
      <c r="G11" s="157">
        <v>3456.93468308</v>
      </c>
      <c r="H11" s="157">
        <v>3433.9860728953158</v>
      </c>
      <c r="I11" s="157">
        <v>3404.6139235890882</v>
      </c>
      <c r="J11" s="157">
        <v>3390.0628191859669</v>
      </c>
    </row>
    <row r="12" spans="1:10">
      <c r="A12" s="104">
        <v>3</v>
      </c>
      <c r="B12" s="11" t="s">
        <v>186</v>
      </c>
      <c r="C12" s="157">
        <v>39333.173747199995</v>
      </c>
      <c r="D12" s="157">
        <v>40456.214367254419</v>
      </c>
      <c r="E12" s="157">
        <v>41321.123922660729</v>
      </c>
      <c r="F12" s="157">
        <v>41669.149677220004</v>
      </c>
      <c r="G12" s="157">
        <v>1966.6586873599999</v>
      </c>
      <c r="H12" s="157">
        <v>2022.8107183627208</v>
      </c>
      <c r="I12" s="157">
        <v>2066.0561961240778</v>
      </c>
      <c r="J12" s="157">
        <v>2084.1658208446142</v>
      </c>
    </row>
    <row r="13" spans="1:10">
      <c r="A13" s="104">
        <v>4</v>
      </c>
      <c r="B13" s="11" t="s">
        <v>187</v>
      </c>
      <c r="C13" s="157">
        <v>14869.865903760001</v>
      </c>
      <c r="D13" s="157">
        <v>14075.469694807616</v>
      </c>
      <c r="E13" s="157">
        <v>13346.52984995011</v>
      </c>
      <c r="F13" s="157">
        <v>13010.302706979999</v>
      </c>
      <c r="G13" s="157">
        <v>1490.2759957200001</v>
      </c>
      <c r="H13" s="157">
        <v>1411.1753545325948</v>
      </c>
      <c r="I13" s="157">
        <v>1338.5577274658442</v>
      </c>
      <c r="J13" s="157">
        <v>1305.8969983413531</v>
      </c>
    </row>
    <row r="14" spans="1:10">
      <c r="A14" s="104">
        <v>5</v>
      </c>
      <c r="B14" s="119" t="s">
        <v>188</v>
      </c>
      <c r="C14" s="157">
        <v>21376.712470980001</v>
      </c>
      <c r="D14" s="157">
        <v>22748.227725472501</v>
      </c>
      <c r="E14" s="157">
        <v>23669.510883943334</v>
      </c>
      <c r="F14" s="157">
        <v>24323.338034410001</v>
      </c>
      <c r="G14" s="157">
        <v>8751.0878069999999</v>
      </c>
      <c r="H14" s="157">
        <v>9223.9678763063075</v>
      </c>
      <c r="I14" s="157">
        <v>9449.5336487430523</v>
      </c>
      <c r="J14" s="157">
        <v>9778.6106195136908</v>
      </c>
    </row>
    <row r="15" spans="1:10" ht="27" customHeight="1">
      <c r="A15" s="104">
        <v>6</v>
      </c>
      <c r="B15" s="11" t="s">
        <v>189</v>
      </c>
      <c r="C15" s="157">
        <v>7722.2220175699995</v>
      </c>
      <c r="D15" s="157">
        <v>8918.8449581199966</v>
      </c>
      <c r="E15" s="157">
        <v>10038.070833389165</v>
      </c>
      <c r="F15" s="157">
        <v>10347.873778860001</v>
      </c>
      <c r="G15" s="157">
        <v>1896.8752697499999</v>
      </c>
      <c r="H15" s="157">
        <v>2193.5881706074179</v>
      </c>
      <c r="I15" s="157">
        <v>2471.2973580531957</v>
      </c>
      <c r="J15" s="157">
        <v>2544.6510353262133</v>
      </c>
    </row>
    <row r="16" spans="1:10">
      <c r="A16" s="104">
        <v>7</v>
      </c>
      <c r="B16" s="11" t="s">
        <v>190</v>
      </c>
      <c r="C16" s="157">
        <v>12667.444972990001</v>
      </c>
      <c r="D16" s="157">
        <v>12727.155275658333</v>
      </c>
      <c r="E16" s="157">
        <v>12493.03032610833</v>
      </c>
      <c r="F16" s="157">
        <v>12642.7816834</v>
      </c>
      <c r="G16" s="157">
        <v>5867.1670568299996</v>
      </c>
      <c r="H16" s="157">
        <v>5928.15221400472</v>
      </c>
      <c r="I16" s="157">
        <v>5839.8265662440235</v>
      </c>
      <c r="J16" s="157">
        <v>5961.3636318583094</v>
      </c>
    </row>
    <row r="17" spans="1:10">
      <c r="A17" s="104">
        <v>8</v>
      </c>
      <c r="B17" s="11" t="s">
        <v>191</v>
      </c>
      <c r="C17" s="157">
        <v>987.04548041999999</v>
      </c>
      <c r="D17" s="157">
        <v>1102.2274916941669</v>
      </c>
      <c r="E17" s="157">
        <v>1138.4097244458335</v>
      </c>
      <c r="F17" s="157">
        <v>1332.6825721500002</v>
      </c>
      <c r="G17" s="157">
        <v>987.04548041999999</v>
      </c>
      <c r="H17" s="157">
        <v>1102.2274916941669</v>
      </c>
      <c r="I17" s="157">
        <v>1138.4097244458335</v>
      </c>
      <c r="J17" s="157">
        <v>1272.5959523291667</v>
      </c>
    </row>
    <row r="18" spans="1:10">
      <c r="A18" s="104">
        <v>9</v>
      </c>
      <c r="B18" s="11" t="s">
        <v>192</v>
      </c>
      <c r="C18" s="157"/>
      <c r="D18" s="157"/>
      <c r="E18" s="157"/>
      <c r="F18" s="157"/>
      <c r="G18" s="157">
        <v>23.503611339999999</v>
      </c>
      <c r="H18" s="157">
        <v>20.903682780833339</v>
      </c>
      <c r="I18" s="157">
        <v>11.957380479999999</v>
      </c>
      <c r="J18" s="157">
        <v>4.8570311933333334</v>
      </c>
    </row>
    <row r="19" spans="1:10">
      <c r="A19" s="104">
        <v>10</v>
      </c>
      <c r="B19" s="119" t="s">
        <v>193</v>
      </c>
      <c r="C19" s="157">
        <v>12962.09719409</v>
      </c>
      <c r="D19" s="157">
        <v>13302.343140308332</v>
      </c>
      <c r="E19" s="157">
        <v>13582.922991044166</v>
      </c>
      <c r="F19" s="157">
        <v>13806.498143180001</v>
      </c>
      <c r="G19" s="157">
        <v>2379.6311801799998</v>
      </c>
      <c r="H19" s="157">
        <v>2473.0935316139162</v>
      </c>
      <c r="I19" s="157">
        <v>2504.2612378389581</v>
      </c>
      <c r="J19" s="157">
        <v>2410.2543738698337</v>
      </c>
    </row>
    <row r="20" spans="1:10" ht="24">
      <c r="A20" s="104">
        <v>11</v>
      </c>
      <c r="B20" s="11" t="s">
        <v>194</v>
      </c>
      <c r="C20" s="157">
        <v>906.41570233000004</v>
      </c>
      <c r="D20" s="157">
        <v>904.88263827083335</v>
      </c>
      <c r="E20" s="157">
        <v>904.60419992416666</v>
      </c>
      <c r="F20" s="157">
        <v>910.00409454999999</v>
      </c>
      <c r="G20" s="157">
        <v>906.41570233000004</v>
      </c>
      <c r="H20" s="157">
        <v>904.88263827083301</v>
      </c>
      <c r="I20" s="157">
        <v>904.60419992416666</v>
      </c>
      <c r="J20" s="157">
        <v>911.22410550083339</v>
      </c>
    </row>
    <row r="21" spans="1:10">
      <c r="A21" s="104">
        <v>12</v>
      </c>
      <c r="B21" s="11" t="s">
        <v>195</v>
      </c>
      <c r="C21" s="157">
        <v>126.95605084</v>
      </c>
      <c r="D21" s="157">
        <v>166.66220812</v>
      </c>
      <c r="E21" s="157">
        <v>166.66220812</v>
      </c>
      <c r="F21" s="157">
        <v>83.33265342</v>
      </c>
      <c r="G21" s="157">
        <v>126.95605084</v>
      </c>
      <c r="H21" s="157">
        <v>166.66220812</v>
      </c>
      <c r="I21" s="157">
        <v>166.66220812</v>
      </c>
      <c r="J21" s="157">
        <v>83.33265342</v>
      </c>
    </row>
    <row r="22" spans="1:10">
      <c r="A22" s="104">
        <v>13</v>
      </c>
      <c r="B22" s="11" t="s">
        <v>196</v>
      </c>
      <c r="C22" s="157">
        <v>11928.72544092</v>
      </c>
      <c r="D22" s="157">
        <v>12230.798293917502</v>
      </c>
      <c r="E22" s="157">
        <v>12511.656583000002</v>
      </c>
      <c r="F22" s="157">
        <v>12813.16139521</v>
      </c>
      <c r="G22" s="157">
        <v>1346.2594270100001</v>
      </c>
      <c r="H22" s="157">
        <v>1401.5486852230833</v>
      </c>
      <c r="I22" s="157">
        <v>1432.9948297947919</v>
      </c>
      <c r="J22" s="157">
        <v>1415.6976149490001</v>
      </c>
    </row>
    <row r="23" spans="1:10">
      <c r="A23" s="104">
        <v>14</v>
      </c>
      <c r="B23" s="119" t="s">
        <v>197</v>
      </c>
      <c r="C23" s="157">
        <v>185.32022175</v>
      </c>
      <c r="D23" s="157">
        <v>178.74659237666665</v>
      </c>
      <c r="E23" s="157">
        <v>166.1802107275</v>
      </c>
      <c r="F23" s="157">
        <v>199.68675500999998</v>
      </c>
      <c r="G23" s="157">
        <v>51.36591421</v>
      </c>
      <c r="H23" s="157">
        <v>45.315880406666643</v>
      </c>
      <c r="I23" s="157">
        <v>31.625212984166666</v>
      </c>
      <c r="J23" s="157">
        <v>48.85506980833334</v>
      </c>
    </row>
    <row r="24" spans="1:10">
      <c r="A24" s="104">
        <v>15</v>
      </c>
      <c r="B24" s="119" t="s">
        <v>198</v>
      </c>
      <c r="C24" s="157">
        <v>16247.498801889999</v>
      </c>
      <c r="D24" s="157">
        <v>16055.070607180833</v>
      </c>
      <c r="E24" s="157">
        <v>15814.156962982499</v>
      </c>
      <c r="F24" s="157">
        <v>15580.36277707</v>
      </c>
      <c r="G24" s="157">
        <v>1062.86490327</v>
      </c>
      <c r="H24" s="157">
        <v>1046.5976818607501</v>
      </c>
      <c r="I24" s="157">
        <v>1029.0440267188083</v>
      </c>
      <c r="J24" s="157">
        <v>1016.6330091890001</v>
      </c>
    </row>
    <row r="25" spans="1:10">
      <c r="A25" s="20">
        <v>16</v>
      </c>
      <c r="B25" s="13" t="s">
        <v>199</v>
      </c>
      <c r="C25" s="126"/>
      <c r="D25" s="126"/>
      <c r="E25" s="126"/>
      <c r="F25" s="126"/>
      <c r="G25" s="158">
        <v>15725.388099080001</v>
      </c>
      <c r="H25" s="158">
        <v>16243.864725863787</v>
      </c>
      <c r="I25" s="158">
        <v>16431.035430511572</v>
      </c>
      <c r="J25" s="158">
        <v>16649.272922760156</v>
      </c>
    </row>
    <row r="26" spans="1:10" s="76" customFormat="1" ht="14.5" customHeight="1">
      <c r="A26" s="154" t="s">
        <v>200</v>
      </c>
      <c r="B26" s="154"/>
      <c r="C26" s="154"/>
      <c r="D26" s="154"/>
      <c r="E26" s="154"/>
      <c r="F26" s="154"/>
      <c r="G26" s="154"/>
      <c r="H26" s="154"/>
      <c r="I26" s="154"/>
      <c r="J26" s="154"/>
    </row>
    <row r="27" spans="1:10" ht="14.5" hidden="1" customHeight="1">
      <c r="A27" s="104">
        <v>17</v>
      </c>
      <c r="B27" s="119" t="s">
        <v>201</v>
      </c>
      <c r="C27" s="129"/>
      <c r="D27" s="129"/>
      <c r="E27" s="129"/>
      <c r="F27" s="129"/>
      <c r="G27" s="129"/>
      <c r="H27" s="129"/>
      <c r="I27" s="129"/>
      <c r="J27" s="119"/>
    </row>
    <row r="28" spans="1:10">
      <c r="A28" s="104">
        <v>18</v>
      </c>
      <c r="B28" s="119" t="s">
        <v>202</v>
      </c>
      <c r="C28" s="157">
        <v>2942.4186043200002</v>
      </c>
      <c r="D28" s="157">
        <v>2853.4556998811067</v>
      </c>
      <c r="E28" s="157">
        <v>2709.97099477045</v>
      </c>
      <c r="F28" s="157">
        <v>2522.81858048</v>
      </c>
      <c r="G28" s="157">
        <v>1901.63823447</v>
      </c>
      <c r="H28" s="157">
        <v>1762.4387430560353</v>
      </c>
      <c r="I28" s="157">
        <v>1606.1720539131663</v>
      </c>
      <c r="J28" s="157">
        <v>1442.3501712775458</v>
      </c>
    </row>
    <row r="29" spans="1:10">
      <c r="A29" s="104">
        <v>19</v>
      </c>
      <c r="B29" s="119" t="s">
        <v>203</v>
      </c>
      <c r="C29" s="157">
        <v>1541.4767451099999</v>
      </c>
      <c r="D29" s="157">
        <v>1730.3524852533694</v>
      </c>
      <c r="E29" s="157">
        <v>1898.5691068541669</v>
      </c>
      <c r="F29" s="157">
        <v>2009.1693152400001</v>
      </c>
      <c r="G29" s="157">
        <v>412.07236474000001</v>
      </c>
      <c r="H29" s="157">
        <v>488.23770704134034</v>
      </c>
      <c r="I29" s="157">
        <v>553.57382418398515</v>
      </c>
      <c r="J29" s="157">
        <v>582.01492323220168</v>
      </c>
    </row>
    <row r="30" spans="1:10" ht="36" hidden="1" customHeight="1">
      <c r="A30" s="104" t="s">
        <v>204</v>
      </c>
      <c r="B30" s="119" t="s">
        <v>205</v>
      </c>
      <c r="C30" s="157">
        <v>0</v>
      </c>
      <c r="D30" s="157">
        <v>0</v>
      </c>
      <c r="E30" s="157">
        <v>0</v>
      </c>
      <c r="F30" s="157">
        <v>0</v>
      </c>
      <c r="G30" s="157">
        <v>0</v>
      </c>
      <c r="H30" s="157">
        <v>0</v>
      </c>
      <c r="I30" s="157">
        <v>0</v>
      </c>
      <c r="J30" s="157">
        <v>0</v>
      </c>
    </row>
    <row r="31" spans="1:10" ht="14.5" hidden="1" customHeight="1">
      <c r="A31" s="104" t="s">
        <v>206</v>
      </c>
      <c r="B31" s="119" t="s">
        <v>207</v>
      </c>
      <c r="C31" s="157">
        <v>0</v>
      </c>
      <c r="D31" s="157">
        <v>0</v>
      </c>
      <c r="E31" s="157">
        <v>0</v>
      </c>
      <c r="F31" s="157">
        <v>0</v>
      </c>
      <c r="G31" s="157">
        <v>0</v>
      </c>
      <c r="H31" s="157">
        <v>0</v>
      </c>
      <c r="I31" s="157">
        <v>0</v>
      </c>
      <c r="J31" s="157">
        <v>0</v>
      </c>
    </row>
    <row r="32" spans="1:10">
      <c r="A32" s="20">
        <v>20</v>
      </c>
      <c r="B32" s="13" t="s">
        <v>208</v>
      </c>
      <c r="C32" s="158">
        <v>4483.8953494300004</v>
      </c>
      <c r="D32" s="158">
        <v>4583.8081851344759</v>
      </c>
      <c r="E32" s="158">
        <v>4608.540101614316</v>
      </c>
      <c r="F32" s="158">
        <v>4547.2951336575834</v>
      </c>
      <c r="G32" s="158">
        <v>2313.7105992100001</v>
      </c>
      <c r="H32" s="158">
        <v>2250.6764500973754</v>
      </c>
      <c r="I32" s="158">
        <v>2159.7458780971519</v>
      </c>
      <c r="J32" s="158">
        <v>2024.3650945097475</v>
      </c>
    </row>
    <row r="33" spans="1:10" hidden="1">
      <c r="A33" s="104" t="s">
        <v>209</v>
      </c>
      <c r="B33" s="15" t="s">
        <v>210</v>
      </c>
      <c r="C33" s="157">
        <v>0</v>
      </c>
      <c r="D33" s="157">
        <v>0</v>
      </c>
      <c r="E33" s="157">
        <v>0</v>
      </c>
      <c r="F33" s="157">
        <v>0</v>
      </c>
      <c r="G33" s="157">
        <v>0</v>
      </c>
      <c r="H33" s="157">
        <v>0</v>
      </c>
      <c r="I33" s="157">
        <v>0</v>
      </c>
      <c r="J33" s="157">
        <v>0</v>
      </c>
    </row>
    <row r="34" spans="1:10" hidden="1">
      <c r="A34" s="104" t="s">
        <v>211</v>
      </c>
      <c r="B34" s="15" t="s">
        <v>212</v>
      </c>
      <c r="C34" s="157">
        <v>0</v>
      </c>
      <c r="D34" s="157">
        <v>0</v>
      </c>
      <c r="E34" s="157">
        <v>0</v>
      </c>
      <c r="F34" s="157">
        <v>0</v>
      </c>
      <c r="G34" s="157">
        <v>0</v>
      </c>
      <c r="H34" s="157">
        <v>0</v>
      </c>
      <c r="I34" s="157">
        <v>0</v>
      </c>
      <c r="J34" s="157">
        <v>0</v>
      </c>
    </row>
    <row r="35" spans="1:10">
      <c r="A35" s="104" t="s">
        <v>213</v>
      </c>
      <c r="B35" s="15" t="s">
        <v>214</v>
      </c>
      <c r="C35" s="157">
        <v>4483.8953494300004</v>
      </c>
      <c r="D35" s="157">
        <v>4583.8081851344759</v>
      </c>
      <c r="E35" s="157">
        <v>4608.5401015989255</v>
      </c>
      <c r="F35" s="157">
        <v>4531.9878957199999</v>
      </c>
      <c r="G35" s="157">
        <v>2313.7105992100001</v>
      </c>
      <c r="H35" s="157">
        <v>2250.6764500973754</v>
      </c>
      <c r="I35" s="157">
        <v>2159.7458780971519</v>
      </c>
      <c r="J35" s="157">
        <v>2024.3650945097475</v>
      </c>
    </row>
    <row r="36" spans="1:10" s="76" customFormat="1">
      <c r="A36" s="156" t="s">
        <v>215</v>
      </c>
      <c r="B36" s="156"/>
      <c r="C36" s="156"/>
      <c r="D36" s="156"/>
      <c r="E36" s="156"/>
      <c r="F36" s="156"/>
      <c r="G36" s="156"/>
      <c r="H36" s="156"/>
      <c r="I36" s="156"/>
      <c r="J36" s="156"/>
    </row>
    <row r="37" spans="1:10">
      <c r="A37" s="118" t="s">
        <v>216</v>
      </c>
      <c r="B37" s="14" t="s">
        <v>217</v>
      </c>
      <c r="C37" s="126"/>
      <c r="D37" s="126"/>
      <c r="E37" s="126"/>
      <c r="F37" s="126"/>
      <c r="G37" s="158">
        <v>28754.73616249832</v>
      </c>
      <c r="H37" s="158">
        <v>29720.623338393299</v>
      </c>
      <c r="I37" s="158">
        <v>31213.416765022903</v>
      </c>
      <c r="J37" s="158">
        <v>31719.939233416782</v>
      </c>
    </row>
    <row r="38" spans="1:10">
      <c r="A38" s="118">
        <v>22</v>
      </c>
      <c r="B38" s="14" t="s">
        <v>218</v>
      </c>
      <c r="C38" s="126"/>
      <c r="D38" s="126"/>
      <c r="E38" s="126"/>
      <c r="F38" s="126"/>
      <c r="G38" s="158">
        <v>13411.677499862451</v>
      </c>
      <c r="H38" s="158">
        <v>13993.188275766412</v>
      </c>
      <c r="I38" s="158">
        <v>14271.285580150156</v>
      </c>
      <c r="J38" s="158">
        <v>14624.907828250411</v>
      </c>
    </row>
    <row r="39" spans="1:10">
      <c r="A39" s="118">
        <v>23</v>
      </c>
      <c r="B39" s="14" t="s">
        <v>219</v>
      </c>
      <c r="C39" s="127"/>
      <c r="D39" s="127"/>
      <c r="E39" s="127"/>
      <c r="F39" s="127"/>
      <c r="G39" s="127">
        <v>2.1453474324548254</v>
      </c>
      <c r="H39" s="127">
        <v>2.1296635407578237</v>
      </c>
      <c r="I39" s="127">
        <v>2.1960071693212697</v>
      </c>
      <c r="J39" s="127">
        <v>2.1777769124714093</v>
      </c>
    </row>
    <row r="40" spans="1:10">
      <c r="A40" s="8"/>
      <c r="B40" s="8"/>
      <c r="C40" s="8"/>
      <c r="D40" s="8"/>
      <c r="E40" s="8"/>
      <c r="F40" s="8"/>
      <c r="G40" s="8"/>
      <c r="H40" s="8"/>
      <c r="I40" s="8"/>
      <c r="J40" s="8"/>
    </row>
    <row r="41" spans="1:10">
      <c r="A41" s="109" t="s">
        <v>250</v>
      </c>
      <c r="B41" s="131"/>
      <c r="C41" s="131"/>
      <c r="D41" s="131"/>
      <c r="E41" s="131"/>
      <c r="F41" s="131"/>
      <c r="G41" s="106"/>
      <c r="H41" s="106"/>
      <c r="I41" s="106"/>
      <c r="J41" s="106"/>
    </row>
    <row r="42" spans="1:10" ht="14.5" customHeight="1">
      <c r="A42" s="147" t="s">
        <v>220</v>
      </c>
      <c r="B42" s="147"/>
      <c r="C42" s="147"/>
      <c r="D42" s="147"/>
      <c r="E42" s="147"/>
      <c r="F42" s="147"/>
      <c r="G42" s="147"/>
      <c r="H42" s="147"/>
      <c r="I42" s="147"/>
      <c r="J42" s="147"/>
    </row>
    <row r="43" spans="1:10">
      <c r="A43" s="103"/>
      <c r="B43" s="103"/>
      <c r="C43" s="124"/>
      <c r="D43" s="124"/>
      <c r="E43" s="124"/>
      <c r="F43" s="124"/>
      <c r="G43" s="124"/>
      <c r="H43" s="124"/>
      <c r="I43" s="124"/>
      <c r="J43" s="103"/>
    </row>
    <row r="44" spans="1:10">
      <c r="A44" s="116" t="s">
        <v>221</v>
      </c>
      <c r="B44" s="117"/>
      <c r="C44" s="117"/>
      <c r="D44" s="117"/>
      <c r="E44" s="117"/>
      <c r="F44" s="117"/>
      <c r="G44" s="117"/>
      <c r="H44" s="117"/>
      <c r="I44" s="117"/>
      <c r="J44" s="117"/>
    </row>
    <row r="45" spans="1:10">
      <c r="A45" s="138" t="s">
        <v>246</v>
      </c>
      <c r="B45" s="138"/>
      <c r="C45" s="138"/>
      <c r="D45" s="138"/>
      <c r="E45" s="138"/>
      <c r="F45" s="138"/>
      <c r="G45" s="138"/>
      <c r="H45" s="138"/>
      <c r="I45" s="138"/>
      <c r="J45" s="138"/>
    </row>
    <row r="46" spans="1:10">
      <c r="A46" s="107"/>
      <c r="B46" s="108"/>
      <c r="C46" s="108"/>
      <c r="D46" s="108"/>
      <c r="E46" s="108"/>
      <c r="F46" s="108"/>
      <c r="G46" s="108"/>
      <c r="H46" s="108"/>
      <c r="I46" s="108"/>
      <c r="J46" s="108"/>
    </row>
    <row r="47" spans="1:10" ht="26" customHeight="1">
      <c r="A47" s="138" t="s">
        <v>247</v>
      </c>
      <c r="B47" s="138"/>
      <c r="C47" s="138"/>
      <c r="D47" s="138"/>
      <c r="E47" s="138"/>
      <c r="F47" s="138"/>
      <c r="G47" s="138"/>
      <c r="H47" s="138"/>
      <c r="I47" s="138"/>
      <c r="J47" s="138"/>
    </row>
    <row r="48" spans="1:10">
      <c r="A48" s="1"/>
      <c r="B48" s="2"/>
      <c r="C48" s="117"/>
      <c r="D48" s="117"/>
      <c r="E48" s="117"/>
      <c r="F48" s="117"/>
      <c r="G48" s="117"/>
      <c r="H48" s="117"/>
      <c r="I48" s="117"/>
      <c r="J48" s="2"/>
    </row>
    <row r="49" spans="1:10" ht="18.5">
      <c r="A49" s="3" t="s">
        <v>243</v>
      </c>
      <c r="B49" s="2"/>
      <c r="C49" s="117"/>
      <c r="D49" s="117"/>
      <c r="E49" s="117"/>
      <c r="F49" s="117"/>
      <c r="G49" s="117"/>
      <c r="H49" s="117"/>
      <c r="I49" s="117"/>
      <c r="J49" s="2"/>
    </row>
    <row r="50" spans="1:10" ht="14.5" customHeight="1">
      <c r="A50" s="1"/>
      <c r="B50" s="2"/>
      <c r="C50" s="117"/>
      <c r="D50" s="117"/>
      <c r="E50" s="117"/>
      <c r="F50" s="117"/>
      <c r="G50" s="117"/>
      <c r="H50" s="117"/>
      <c r="I50" s="117"/>
      <c r="J50" s="2"/>
    </row>
    <row r="51" spans="1:10">
      <c r="A51" s="94" t="s">
        <v>222</v>
      </c>
      <c r="B51" s="2"/>
      <c r="C51" s="117"/>
      <c r="D51" s="117"/>
      <c r="E51" s="117"/>
      <c r="F51" s="117"/>
      <c r="G51" s="117"/>
      <c r="H51" s="117"/>
      <c r="I51" s="117"/>
      <c r="J51" s="2"/>
    </row>
    <row r="52" spans="1:10" ht="44.15" customHeight="1">
      <c r="A52" s="138" t="s">
        <v>251</v>
      </c>
      <c r="B52" s="138"/>
      <c r="C52" s="138"/>
      <c r="D52" s="138"/>
      <c r="E52" s="138"/>
      <c r="F52" s="138"/>
      <c r="G52" s="138"/>
      <c r="H52" s="138"/>
      <c r="I52" s="138"/>
      <c r="J52" s="138"/>
    </row>
    <row r="53" spans="1:10" ht="14.5" customHeight="1">
      <c r="A53" s="2"/>
      <c r="B53" s="2"/>
      <c r="C53" s="117"/>
      <c r="D53" s="117"/>
      <c r="E53" s="117"/>
      <c r="F53" s="117"/>
      <c r="G53" s="117"/>
      <c r="H53" s="117"/>
      <c r="I53" s="117"/>
      <c r="J53" s="2"/>
    </row>
    <row r="54" spans="1:10">
      <c r="A54" s="4" t="s">
        <v>223</v>
      </c>
      <c r="B54" s="2"/>
      <c r="C54" s="117"/>
      <c r="D54" s="117"/>
      <c r="E54" s="117"/>
      <c r="F54" s="117"/>
      <c r="G54" s="117"/>
      <c r="H54" s="117"/>
      <c r="I54" s="117"/>
      <c r="J54" s="2"/>
    </row>
    <row r="55" spans="1:10" ht="77.5" customHeight="1">
      <c r="A55" s="134" t="s">
        <v>224</v>
      </c>
      <c r="B55" s="134"/>
      <c r="C55" s="134"/>
      <c r="D55" s="134"/>
      <c r="E55" s="134"/>
      <c r="F55" s="134"/>
      <c r="G55" s="134"/>
      <c r="H55" s="134"/>
      <c r="I55" s="134"/>
      <c r="J55" s="134"/>
    </row>
    <row r="56" spans="1:10" ht="14.5" customHeight="1">
      <c r="A56" s="2"/>
      <c r="B56" s="2"/>
      <c r="C56" s="117"/>
      <c r="D56" s="117"/>
      <c r="E56" s="117"/>
      <c r="F56" s="117"/>
      <c r="G56" s="117"/>
      <c r="H56" s="117"/>
      <c r="I56" s="117"/>
      <c r="J56" s="2"/>
    </row>
    <row r="57" spans="1:10">
      <c r="A57" s="4" t="s">
        <v>225</v>
      </c>
      <c r="B57" s="2"/>
      <c r="C57" s="117"/>
      <c r="D57" s="117"/>
      <c r="E57" s="117"/>
      <c r="F57" s="117"/>
      <c r="G57" s="117"/>
      <c r="H57" s="117"/>
      <c r="I57" s="117"/>
      <c r="J57" s="2"/>
    </row>
    <row r="58" spans="1:10" ht="28.5" customHeight="1">
      <c r="A58" s="155" t="s">
        <v>252</v>
      </c>
      <c r="B58" s="155"/>
      <c r="C58" s="155"/>
      <c r="D58" s="155"/>
      <c r="E58" s="155"/>
      <c r="F58" s="155"/>
      <c r="G58" s="155"/>
      <c r="H58" s="155"/>
      <c r="I58" s="155"/>
      <c r="J58" s="155"/>
    </row>
    <row r="59" spans="1:10" ht="14.5" customHeight="1">
      <c r="A59" s="2"/>
      <c r="B59" s="2"/>
      <c r="C59" s="117"/>
      <c r="D59" s="117"/>
      <c r="E59" s="117"/>
      <c r="F59" s="117"/>
      <c r="G59" s="117"/>
      <c r="H59" s="117"/>
      <c r="I59" s="117"/>
      <c r="J59" s="2"/>
    </row>
    <row r="60" spans="1:10">
      <c r="A60" s="4" t="s">
        <v>226</v>
      </c>
      <c r="B60" s="2"/>
      <c r="C60" s="117"/>
      <c r="D60" s="117"/>
      <c r="E60" s="117"/>
      <c r="F60" s="117"/>
      <c r="G60" s="117"/>
      <c r="H60" s="117"/>
      <c r="I60" s="117"/>
      <c r="J60" s="2"/>
    </row>
    <row r="61" spans="1:10" ht="40.5" customHeight="1">
      <c r="A61" s="134" t="s">
        <v>227</v>
      </c>
      <c r="B61" s="134"/>
      <c r="C61" s="134"/>
      <c r="D61" s="134"/>
      <c r="E61" s="134"/>
      <c r="F61" s="134"/>
      <c r="G61" s="134"/>
      <c r="H61" s="134"/>
      <c r="I61" s="134"/>
      <c r="J61" s="134"/>
    </row>
    <row r="62" spans="1:10" ht="14.5" customHeight="1">
      <c r="A62" s="2"/>
      <c r="B62" s="2"/>
      <c r="C62" s="117"/>
      <c r="D62" s="117"/>
      <c r="E62" s="117"/>
      <c r="F62" s="117"/>
      <c r="G62" s="117"/>
      <c r="H62" s="117"/>
      <c r="I62" s="117"/>
      <c r="J62" s="2"/>
    </row>
    <row r="63" spans="1:10">
      <c r="A63" s="4" t="s">
        <v>228</v>
      </c>
      <c r="B63" s="2"/>
      <c r="C63" s="117"/>
      <c r="D63" s="117"/>
      <c r="E63" s="117"/>
      <c r="F63" s="117"/>
      <c r="G63" s="117"/>
      <c r="H63" s="117"/>
      <c r="I63" s="117"/>
      <c r="J63" s="2"/>
    </row>
    <row r="64" spans="1:10" ht="45" customHeight="1">
      <c r="A64" s="134" t="s">
        <v>229</v>
      </c>
      <c r="B64" s="134"/>
      <c r="C64" s="134"/>
      <c r="D64" s="134"/>
      <c r="E64" s="134"/>
      <c r="F64" s="134"/>
      <c r="G64" s="134"/>
      <c r="H64" s="134"/>
      <c r="I64" s="134"/>
      <c r="J64" s="134"/>
    </row>
    <row r="65" spans="1:10">
      <c r="A65" s="101"/>
      <c r="B65" s="101"/>
      <c r="C65" s="125"/>
      <c r="D65" s="125"/>
      <c r="E65" s="125"/>
      <c r="F65" s="125"/>
      <c r="G65" s="125"/>
      <c r="H65" s="125"/>
      <c r="I65" s="125"/>
      <c r="J65" s="125"/>
    </row>
  </sheetData>
  <mergeCells count="14">
    <mergeCell ref="A55:J55"/>
    <mergeCell ref="A58:J58"/>
    <mergeCell ref="A61:J61"/>
    <mergeCell ref="A64:J64"/>
    <mergeCell ref="A36:J36"/>
    <mergeCell ref="A42:J42"/>
    <mergeCell ref="A47:J47"/>
    <mergeCell ref="A45:J45"/>
    <mergeCell ref="A52:J52"/>
    <mergeCell ref="C5:F5"/>
    <mergeCell ref="G5:J5"/>
    <mergeCell ref="A8:J8"/>
    <mergeCell ref="A10:J10"/>
    <mergeCell ref="A26:J26"/>
  </mergeCells>
  <pageMargins left="0.70866141732283472" right="0.70866141732283472" top="0.74803149606299213" bottom="0.74803149606299213" header="0.31496062992125984" footer="0.31496062992125984"/>
  <pageSetup paperSize="9" scale="83" fitToWidth="0" fitToHeight="0" orientation="landscape" r:id="rId1"/>
  <headerFooter>
    <oddHeader>&amp;R&amp;P</oddHeader>
  </headerFooter>
  <rowBreaks count="1" manualBreakCount="1">
    <brk id="4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5" ma:contentTypeDescription="Luo uusi asiakirja." ma:contentTypeScope="" ma:versionID="99a4a9c17789af8e6084b5cc305310dc">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6716f5f7a2f8254ad17ba8c08420482f"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9269E-B9B2-43B2-B3FA-F425A9D348D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c379c20-8198-49bd-b369-eb76ad34c45e"/>
    <ds:schemaRef ds:uri="http://purl.org/dc/terms/"/>
    <ds:schemaRef ds:uri="b79a96e0-eff6-4e28-8c12-ee904e024ea3"/>
    <ds:schemaRef ds:uri="http://www.w3.org/XML/1998/namespace"/>
    <ds:schemaRef ds:uri="http://purl.org/dc/dcmitype/"/>
  </ds:schemaRefs>
</ds:datastoreItem>
</file>

<file path=customXml/itemProps2.xml><?xml version="1.0" encoding="utf-8"?>
<ds:datastoreItem xmlns:ds="http://schemas.openxmlformats.org/officeDocument/2006/customXml" ds:itemID="{B6CE3247-58F0-48A5-BF2D-0C1DCA206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54C8D-2922-4196-9D6A-5FEE3F022D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7</vt:i4>
      </vt:variant>
    </vt:vector>
  </HeadingPairs>
  <TitlesOfParts>
    <vt:vector size="14" baseType="lpstr">
      <vt:lpstr>Table of contents</vt:lpstr>
      <vt:lpstr>Table 1.1</vt:lpstr>
      <vt:lpstr>Table 1.2</vt:lpstr>
      <vt:lpstr>Table 1.3</vt:lpstr>
      <vt:lpstr>Table 1.4</vt:lpstr>
      <vt:lpstr>Table 1.5</vt:lpstr>
      <vt:lpstr>Table 1.6 &amp; 1.7</vt:lpstr>
      <vt:lpstr>'Table 1.1'!Tulostusalue</vt:lpstr>
      <vt:lpstr>'Table 1.2'!Tulostusalue</vt:lpstr>
      <vt:lpstr>'Table 1.3'!Tulostusalue</vt:lpstr>
      <vt:lpstr>'Table 1.4'!Tulostusalue</vt:lpstr>
      <vt:lpstr>'Table 1.5'!Tulostusalue</vt:lpstr>
      <vt:lpstr>'Table 1.6 &amp; 1.7'!Tulostusalue</vt:lpstr>
      <vt:lpstr>'Table of contents'!Tulostusalue</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2023-10-25T10:43:57Z</cp:lastPrinted>
  <dcterms:created xsi:type="dcterms:W3CDTF">2016-08-09T07:10:10Z</dcterms:created>
  <dcterms:modified xsi:type="dcterms:W3CDTF">2023-10-30T08:32:22Z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